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Personnel\Benefits\Openenrollment\2022 Open Enrollment\"/>
    </mc:Choice>
  </mc:AlternateContent>
  <bookViews>
    <workbookView xWindow="0" yWindow="0" windowWidth="16320" windowHeight="8220" activeTab="2"/>
  </bookViews>
  <sheets>
    <sheet name="Sheet1" sheetId="1" r:id="rId1"/>
    <sheet name="Sheet2" sheetId="2" r:id="rId2"/>
    <sheet name="Formul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3" l="1"/>
  <c r="C44" i="3" s="1"/>
  <c r="C35" i="3"/>
  <c r="C36" i="3" s="1"/>
  <c r="C28" i="3"/>
  <c r="C29" i="3" s="1"/>
  <c r="D23" i="3"/>
  <c r="D22" i="3"/>
  <c r="D21" i="3"/>
  <c r="D20" i="3"/>
  <c r="D15" i="3"/>
  <c r="D14" i="3"/>
  <c r="D13" i="3"/>
  <c r="D12" i="3"/>
  <c r="D8" i="3"/>
  <c r="D7" i="3"/>
  <c r="D6" i="3"/>
  <c r="D5" i="3"/>
  <c r="C45" i="3" l="1"/>
  <c r="D44" i="3"/>
  <c r="C37" i="3"/>
  <c r="D36" i="3"/>
  <c r="C30" i="3"/>
  <c r="D29" i="3"/>
  <c r="D28" i="3"/>
  <c r="D35" i="3"/>
  <c r="D43" i="3"/>
  <c r="J95" i="2"/>
  <c r="E95" i="2"/>
  <c r="D95" i="2"/>
  <c r="J94" i="2"/>
  <c r="E94" i="2"/>
  <c r="D94" i="2"/>
  <c r="J93" i="2"/>
  <c r="E93" i="2"/>
  <c r="D93" i="2"/>
  <c r="J92" i="2"/>
  <c r="D92" i="2"/>
  <c r="E92" i="2" s="1"/>
  <c r="J87" i="2"/>
  <c r="E87" i="2"/>
  <c r="D87" i="2"/>
  <c r="J86" i="2"/>
  <c r="E86" i="2"/>
  <c r="D86" i="2"/>
  <c r="J85" i="2"/>
  <c r="E85" i="2"/>
  <c r="D85" i="2"/>
  <c r="J84" i="2"/>
  <c r="D84" i="2"/>
  <c r="E84" i="2" s="1"/>
  <c r="J80" i="2"/>
  <c r="E80" i="2"/>
  <c r="D80" i="2"/>
  <c r="J79" i="2"/>
  <c r="E79" i="2"/>
  <c r="D79" i="2"/>
  <c r="J78" i="2"/>
  <c r="E78" i="2"/>
  <c r="D78" i="2"/>
  <c r="J77" i="2"/>
  <c r="D77" i="2"/>
  <c r="E77" i="2" s="1"/>
  <c r="D73" i="2"/>
  <c r="E73" i="2" s="1"/>
  <c r="C73" i="2"/>
  <c r="E72" i="2"/>
  <c r="D72" i="2"/>
  <c r="C72" i="2"/>
  <c r="I71" i="2"/>
  <c r="I72" i="2" s="1"/>
  <c r="E71" i="2"/>
  <c r="D71" i="2"/>
  <c r="C71" i="2"/>
  <c r="J70" i="2"/>
  <c r="I70" i="2"/>
  <c r="C70" i="2"/>
  <c r="D70" i="2" s="1"/>
  <c r="E70" i="2" s="1"/>
  <c r="D65" i="2"/>
  <c r="E65" i="2" s="1"/>
  <c r="C65" i="2"/>
  <c r="E64" i="2"/>
  <c r="D64" i="2"/>
  <c r="C64" i="2"/>
  <c r="I63" i="2"/>
  <c r="I64" i="2" s="1"/>
  <c r="E63" i="2"/>
  <c r="D63" i="2"/>
  <c r="C63" i="2"/>
  <c r="J62" i="2"/>
  <c r="I62" i="2"/>
  <c r="C62" i="2"/>
  <c r="D62" i="2" s="1"/>
  <c r="E62" i="2" s="1"/>
  <c r="D58" i="2"/>
  <c r="E58" i="2" s="1"/>
  <c r="C58" i="2"/>
  <c r="E57" i="2"/>
  <c r="D57" i="2"/>
  <c r="C57" i="2"/>
  <c r="I56" i="2"/>
  <c r="I57" i="2" s="1"/>
  <c r="E56" i="2"/>
  <c r="D56" i="2"/>
  <c r="C56" i="2"/>
  <c r="J55" i="2"/>
  <c r="I55" i="2"/>
  <c r="C55" i="2"/>
  <c r="D55" i="2" s="1"/>
  <c r="E55" i="2" s="1"/>
  <c r="J50" i="2"/>
  <c r="E50" i="2"/>
  <c r="J49" i="2"/>
  <c r="E49" i="2"/>
  <c r="J48" i="2"/>
  <c r="E48" i="2"/>
  <c r="J47" i="2"/>
  <c r="E47" i="2"/>
  <c r="J42" i="2"/>
  <c r="E42" i="2"/>
  <c r="J41" i="2"/>
  <c r="E41" i="2"/>
  <c r="J40" i="2"/>
  <c r="E40" i="2"/>
  <c r="J39" i="2"/>
  <c r="E39" i="2"/>
  <c r="J35" i="2"/>
  <c r="E35" i="2"/>
  <c r="J34" i="2"/>
  <c r="E34" i="2"/>
  <c r="J33" i="2"/>
  <c r="E33" i="2"/>
  <c r="J32" i="2"/>
  <c r="E32" i="2"/>
  <c r="I28" i="2"/>
  <c r="J28" i="2" s="1"/>
  <c r="K28" i="2" s="1"/>
  <c r="M28" i="2" s="1"/>
  <c r="I27" i="2"/>
  <c r="J27" i="2" s="1"/>
  <c r="K27" i="2" s="1"/>
  <c r="M27" i="2" s="1"/>
  <c r="I26" i="2"/>
  <c r="J26" i="2" s="1"/>
  <c r="K26" i="2" s="1"/>
  <c r="M26" i="2" s="1"/>
  <c r="I25" i="2"/>
  <c r="J25" i="2" s="1"/>
  <c r="K25" i="2" s="1"/>
  <c r="M25" i="2" s="1"/>
  <c r="I21" i="2"/>
  <c r="J21" i="2" s="1"/>
  <c r="K21" i="2" s="1"/>
  <c r="M21" i="2" s="1"/>
  <c r="I20" i="2"/>
  <c r="J20" i="2" s="1"/>
  <c r="K20" i="2" s="1"/>
  <c r="M20" i="2" s="1"/>
  <c r="I19" i="2"/>
  <c r="J19" i="2" s="1"/>
  <c r="K19" i="2" s="1"/>
  <c r="M19" i="2" s="1"/>
  <c r="I18" i="2"/>
  <c r="J18" i="2" s="1"/>
  <c r="K18" i="2" s="1"/>
  <c r="M18" i="2" s="1"/>
  <c r="G14" i="2"/>
  <c r="E14" i="2"/>
  <c r="C14" i="2"/>
  <c r="G13" i="2"/>
  <c r="E13" i="2"/>
  <c r="C13" i="2"/>
  <c r="G12" i="2"/>
  <c r="E12" i="2"/>
  <c r="C12" i="2"/>
  <c r="K11" i="2"/>
  <c r="I11" i="2"/>
  <c r="I12" i="2" s="1"/>
  <c r="J12" i="2" s="1"/>
  <c r="K12" i="2" s="1"/>
  <c r="M12" i="2" s="1"/>
  <c r="G11" i="2"/>
  <c r="E11" i="2"/>
  <c r="M11" i="2" s="1"/>
  <c r="C11" i="2"/>
  <c r="G7" i="2"/>
  <c r="E7" i="2"/>
  <c r="C7" i="2"/>
  <c r="G6" i="2"/>
  <c r="E6" i="2"/>
  <c r="C6" i="2"/>
  <c r="G5" i="2"/>
  <c r="E5" i="2"/>
  <c r="C5" i="2"/>
  <c r="I4" i="2"/>
  <c r="I5" i="2" s="1"/>
  <c r="J5" i="2" s="1"/>
  <c r="K5" i="2" s="1"/>
  <c r="M5" i="2" s="1"/>
  <c r="G4" i="2"/>
  <c r="E4" i="2"/>
  <c r="D4" i="1"/>
  <c r="F4" i="1" s="1"/>
  <c r="D6" i="1"/>
  <c r="F6" i="1" s="1"/>
  <c r="D7" i="1"/>
  <c r="F7" i="1" s="1"/>
  <c r="D12" i="1"/>
  <c r="F12" i="1" s="1"/>
  <c r="D13" i="1"/>
  <c r="D14" i="1"/>
  <c r="D18" i="1"/>
  <c r="F18" i="1" s="1"/>
  <c r="D19" i="1"/>
  <c r="F19" i="1" s="1"/>
  <c r="D20" i="1"/>
  <c r="F20" i="1" s="1"/>
  <c r="D21" i="1"/>
  <c r="F21" i="1" s="1"/>
  <c r="D26" i="1"/>
  <c r="F26" i="1" s="1"/>
  <c r="D28" i="1"/>
  <c r="F28" i="1" s="1"/>
  <c r="D5" i="1"/>
  <c r="D11" i="1"/>
  <c r="F11" i="1" s="1"/>
  <c r="D25" i="1"/>
  <c r="F25" i="1" s="1"/>
  <c r="D27" i="1"/>
  <c r="F27" i="1" s="1"/>
  <c r="C31" i="3" l="1"/>
  <c r="D31" i="3" s="1"/>
  <c r="D30" i="3"/>
  <c r="C46" i="3"/>
  <c r="D46" i="3" s="1"/>
  <c r="D45" i="3"/>
  <c r="C38" i="3"/>
  <c r="D38" i="3" s="1"/>
  <c r="D37" i="3"/>
  <c r="I58" i="2"/>
  <c r="J58" i="2" s="1"/>
  <c r="J57" i="2"/>
  <c r="I65" i="2"/>
  <c r="J65" i="2" s="1"/>
  <c r="J64" i="2"/>
  <c r="I73" i="2"/>
  <c r="J73" i="2" s="1"/>
  <c r="J72" i="2"/>
  <c r="I14" i="2"/>
  <c r="J14" i="2" s="1"/>
  <c r="K14" i="2" s="1"/>
  <c r="M14" i="2" s="1"/>
  <c r="J4" i="2"/>
  <c r="K4" i="2" s="1"/>
  <c r="M4" i="2" s="1"/>
  <c r="I7" i="2"/>
  <c r="J7" i="2" s="1"/>
  <c r="K7" i="2" s="1"/>
  <c r="M7" i="2" s="1"/>
  <c r="I13" i="2"/>
  <c r="J13" i="2" s="1"/>
  <c r="K13" i="2" s="1"/>
  <c r="M13" i="2" s="1"/>
  <c r="J56" i="2"/>
  <c r="J63" i="2"/>
  <c r="J71" i="2"/>
  <c r="I6" i="2"/>
  <c r="J6" i="2" s="1"/>
  <c r="K6" i="2" s="1"/>
  <c r="M6" i="2" s="1"/>
  <c r="F5" i="1"/>
  <c r="F14" i="1"/>
  <c r="F13" i="1"/>
</calcChain>
</file>

<file path=xl/sharedStrings.xml><?xml version="1.0" encoding="utf-8"?>
<sst xmlns="http://schemas.openxmlformats.org/spreadsheetml/2006/main" count="364" uniqueCount="41">
  <si>
    <t>Current</t>
  </si>
  <si>
    <t xml:space="preserve">Revised - Monthly Premium numbers used to derive employee/retiree pricing now use the "premium equivalent" rates which for active employees only which are representative of Aetna's one-time 4% premium credit.  For Active employees -- "Employee only" pricing to remain $0 plan for $2500 (low) plan and $10 weekly cost for ($500 (high) plan. Employer contribution for "employee + spouse" and "employee + child(ren)" tiers equal to total employee only monthly premium equivalent rates plus $150. Employer contribution for "employee + family" tiers equal to the total employee only premium equivalent rate for the respective plan plus $250. </t>
  </si>
  <si>
    <t>Active EE: Open Access Elect Choice $2500 EPO</t>
  </si>
  <si>
    <t>Tier</t>
  </si>
  <si>
    <t>Monthly 
Premium ($)</t>
  </si>
  <si>
    <t>Employer Monthly
Contribution ($)</t>
  </si>
  <si>
    <t>EE Contribution
(Monthly $)</t>
  </si>
  <si>
    <t>WEEKLY CONTRIBUTION</t>
  </si>
  <si>
    <t>Monthly 
Premium  Equivalent rate inclusive of one-time 4% credit from Aetna($)</t>
  </si>
  <si>
    <t>Weekly Difference</t>
  </si>
  <si>
    <t>Single</t>
  </si>
  <si>
    <t>Employee + Spouse</t>
  </si>
  <si>
    <t>Employee + Child(ren)</t>
  </si>
  <si>
    <t>Family</t>
  </si>
  <si>
    <t xml:space="preserve"> </t>
  </si>
  <si>
    <t>Active EE: Open Access Elect Choice $500 EPO</t>
  </si>
  <si>
    <t>Employer Contribution
(Monthly $)</t>
  </si>
  <si>
    <t>Active Council Members: Open Access Elect Choice $2500 EPO</t>
  </si>
  <si>
    <t>Active Council Members: Open Access Elect Choice $500 EPO</t>
  </si>
  <si>
    <t>Retiree 1: Open Access Elect Choice $2500 EPO</t>
  </si>
  <si>
    <t>Retiree 1: Open Access Elect Choice $500 EPO</t>
  </si>
  <si>
    <t>Retiree 1: Open Access Health Network Opt. $1500
 (Out of State Retirees)</t>
  </si>
  <si>
    <t>Retiree 2: Open Access Elect Choice $2500 EPO</t>
  </si>
  <si>
    <t>Retiree 2: Open Access Elect Choice $500 EPO</t>
  </si>
  <si>
    <t>Retiree 2: Open Access Health Network Opt. $1500
 (Out of State Retirees)</t>
  </si>
  <si>
    <t>Retiree 3: Open Access Elect Choice $2500 EPO</t>
  </si>
  <si>
    <t>Retiree 3: Open Access Elect Choice $500 EPO</t>
  </si>
  <si>
    <t>Retiree 3: Open Access Health Network Opt. $1500
 (Out of State Retirees)</t>
  </si>
  <si>
    <t>Note - Retiree 4 benefit group removed given no longer employees in this class</t>
  </si>
  <si>
    <t>Retiree AETNA: Open Access Elect Choice $500 EPO</t>
  </si>
  <si>
    <t>Retiree AETNA: Open Access Elect Choice $2500 EPO</t>
  </si>
  <si>
    <t>Qualified Retired Council/Directors/Admin Staff subtract $771.49</t>
  </si>
  <si>
    <t>Qualified Retired Council/Directors/Admin Staff subtract $672.62</t>
  </si>
  <si>
    <t>Qualified Retired Council/Directors/Admin Staff subtract $1488.22</t>
  </si>
  <si>
    <t>Retiree AETNA: Open Access Health Network Opt. $1500
 (Out of State Retirees)</t>
  </si>
  <si>
    <t>Sworn Police Retired Eligible to Retiree Prior to 12/31/2012 subtract $200 stipend</t>
  </si>
  <si>
    <t>2021 Retiree Contribution Monthly</t>
  </si>
  <si>
    <t>2022 Revised Retiree  Contribution Monthly</t>
  </si>
  <si>
    <t xml:space="preserve">Retiree 1: Open Access Elect Choice $2500 EPO </t>
  </si>
  <si>
    <t>Retiree 2: Open Access Elect Choice $2500 EPO (certain Elected Officials/Admin Staff)</t>
  </si>
  <si>
    <t>Retiree 2: Open Access Elect Choice $500 EPO (certain Elected Officials/Admin Staff)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</si>
</sst>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0" fontId="0" fillId="2" borderId="0" xfId="0" applyFill="1"/>
    <xf numFmtId="0" fontId="3" fillId="3" borderId="0" xfId="0" applyFont="1" applyFill="1"/>
    <xf numFmtId="164" fontId="0" fillId="0" borderId="1" xfId="0" applyNumberFormat="1" applyBorder="1" applyAlignment="1">
      <alignment wrapText="1"/>
    </xf>
    <xf numFmtId="164" fontId="0" fillId="4" borderId="1" xfId="0" applyNumberForma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4" fillId="5" borderId="0" xfId="0" applyFont="1" applyFill="1" applyAlignment="1">
      <alignment horizont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/>
    </xf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3" fillId="9" borderId="0" xfId="0" applyFont="1" applyFill="1"/>
    <xf numFmtId="0" fontId="5" fillId="0" borderId="0" xfId="0" applyFont="1" applyFill="1" applyAlignment="1"/>
    <xf numFmtId="164" fontId="0" fillId="0" borderId="0" xfId="1" applyNumberFormat="1" applyFont="1" applyAlignment="1">
      <alignment wrapText="1"/>
    </xf>
    <xf numFmtId="164" fontId="0" fillId="0" borderId="0" xfId="1" applyNumberFormat="1" applyFont="1"/>
    <xf numFmtId="164" fontId="0" fillId="4" borderId="0" xfId="0" applyNumberFormat="1" applyFill="1" applyBorder="1" applyAlignment="1">
      <alignment horizontal="center" wrapText="1"/>
    </xf>
    <xf numFmtId="164" fontId="0" fillId="7" borderId="0" xfId="0" applyNumberFormat="1" applyFill="1"/>
    <xf numFmtId="164" fontId="0" fillId="7" borderId="0" xfId="0" applyNumberFormat="1" applyFill="1" applyAlignment="1">
      <alignment horizontal="center"/>
    </xf>
    <xf numFmtId="0" fontId="6" fillId="7" borderId="0" xfId="0" applyFont="1" applyFill="1"/>
    <xf numFmtId="164" fontId="0" fillId="4" borderId="1" xfId="0" applyNumberFormat="1" applyFill="1" applyBorder="1" applyAlignment="1">
      <alignment horizontal="center"/>
    </xf>
    <xf numFmtId="164" fontId="2" fillId="0" borderId="0" xfId="0" applyNumberFormat="1" applyFont="1" applyAlignment="1">
      <alignment horizontal="left" vertical="top" wrapText="1"/>
    </xf>
    <xf numFmtId="0" fontId="3" fillId="7" borderId="0" xfId="0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opLeftCell="A10" workbookViewId="0">
      <selection activeCell="C4" sqref="C4"/>
    </sheetView>
  </sheetViews>
  <sheetFormatPr defaultRowHeight="14.25" x14ac:dyDescent="0.45"/>
  <cols>
    <col min="1" max="1" width="21.73046875" customWidth="1"/>
    <col min="2" max="2" width="33.3984375" customWidth="1"/>
    <col min="3" max="3" width="42" customWidth="1"/>
    <col min="4" max="4" width="15.1328125" customWidth="1"/>
    <col min="5" max="5" width="15.1328125" style="24" customWidth="1"/>
    <col min="6" max="6" width="18.73046875" customWidth="1"/>
    <col min="7" max="7" width="12.3984375" bestFit="1" customWidth="1"/>
    <col min="8" max="8" width="17.86328125" bestFit="1" customWidth="1"/>
    <col min="9" max="9" width="15.73046875" bestFit="1" customWidth="1"/>
    <col min="10" max="10" width="16.73046875" bestFit="1" customWidth="1"/>
    <col min="12" max="12" width="12.3984375" bestFit="1" customWidth="1"/>
    <col min="13" max="13" width="17.86328125" bestFit="1" customWidth="1"/>
    <col min="14" max="14" width="15.73046875" bestFit="1" customWidth="1"/>
    <col min="15" max="15" width="16.73046875" bestFit="1" customWidth="1"/>
  </cols>
  <sheetData>
    <row r="1" spans="1:11" x14ac:dyDescent="0.45">
      <c r="C1" s="30"/>
      <c r="D1" s="30"/>
      <c r="E1" s="30"/>
      <c r="F1" s="30"/>
      <c r="G1" s="30"/>
      <c r="H1" s="30"/>
      <c r="I1" s="30"/>
      <c r="J1" s="30"/>
      <c r="K1" s="30"/>
    </row>
    <row r="2" spans="1:11" ht="30.75" customHeight="1" x14ac:dyDescent="0.55000000000000004">
      <c r="A2" s="3" t="s">
        <v>2</v>
      </c>
      <c r="B2" s="3"/>
      <c r="C2" s="30"/>
      <c r="D2" s="30"/>
      <c r="E2" s="30"/>
      <c r="F2" s="30"/>
      <c r="G2" s="30"/>
      <c r="H2" s="30"/>
      <c r="I2" s="30"/>
      <c r="J2" s="30"/>
      <c r="K2" s="30"/>
    </row>
    <row r="3" spans="1:11" s="7" customFormat="1" ht="90" customHeight="1" x14ac:dyDescent="0.45">
      <c r="A3" s="4" t="s">
        <v>3</v>
      </c>
      <c r="B3" s="4"/>
      <c r="C3" s="5" t="s">
        <v>6</v>
      </c>
      <c r="D3" s="5" t="s">
        <v>7</v>
      </c>
      <c r="E3" s="5" t="s">
        <v>7</v>
      </c>
      <c r="F3" s="8" t="s">
        <v>9</v>
      </c>
    </row>
    <row r="4" spans="1:11" x14ac:dyDescent="0.45">
      <c r="A4" s="9" t="s">
        <v>10</v>
      </c>
      <c r="B4" s="9"/>
      <c r="C4" s="10">
        <v>0</v>
      </c>
      <c r="D4" s="9" t="e">
        <f>#REF!*12/52</f>
        <v>#REF!</v>
      </c>
      <c r="E4" s="24">
        <v>0</v>
      </c>
      <c r="F4" s="11" t="e">
        <f>+D4-#REF!</f>
        <v>#REF!</v>
      </c>
    </row>
    <row r="5" spans="1:11" x14ac:dyDescent="0.45">
      <c r="A5" s="9" t="s">
        <v>11</v>
      </c>
      <c r="B5" s="9"/>
      <c r="C5" s="10">
        <v>615.7299999999999</v>
      </c>
      <c r="D5" s="9" t="e">
        <f>#REF!*12/52</f>
        <v>#REF!</v>
      </c>
      <c r="E5" s="24">
        <v>142.09153846153842</v>
      </c>
      <c r="F5" s="11" t="e">
        <f>+D5-#REF!</f>
        <v>#REF!</v>
      </c>
    </row>
    <row r="6" spans="1:11" x14ac:dyDescent="0.45">
      <c r="A6" s="9" t="s">
        <v>12</v>
      </c>
      <c r="B6" s="9"/>
      <c r="C6" s="10">
        <v>519.24999999999989</v>
      </c>
      <c r="D6" s="9" t="e">
        <f>#REF!*12/52</f>
        <v>#REF!</v>
      </c>
      <c r="E6" s="24">
        <v>119.82692307692304</v>
      </c>
      <c r="F6" s="11" t="e">
        <f>+D6-#REF!</f>
        <v>#REF!</v>
      </c>
    </row>
    <row r="7" spans="1:11" x14ac:dyDescent="0.45">
      <c r="A7" s="9" t="s">
        <v>13</v>
      </c>
      <c r="B7" s="9"/>
      <c r="C7" s="10">
        <v>1106.69</v>
      </c>
      <c r="D7" s="9" t="e">
        <f>#REF!*12/52</f>
        <v>#REF!</v>
      </c>
      <c r="E7" s="24">
        <v>255.39000000000001</v>
      </c>
      <c r="F7" s="11" t="e">
        <f>+D7-#REF!</f>
        <v>#REF!</v>
      </c>
    </row>
    <row r="8" spans="1:11" x14ac:dyDescent="0.45">
      <c r="A8" s="1"/>
      <c r="B8" s="1"/>
      <c r="C8" s="13"/>
      <c r="D8" s="1" t="s">
        <v>14</v>
      </c>
      <c r="F8" s="15"/>
    </row>
    <row r="9" spans="1:11" ht="18" x14ac:dyDescent="0.55000000000000004">
      <c r="A9" s="3" t="s">
        <v>15</v>
      </c>
      <c r="B9" s="3"/>
      <c r="C9" s="13"/>
      <c r="D9" s="1" t="s">
        <v>14</v>
      </c>
      <c r="F9" s="15"/>
    </row>
    <row r="10" spans="1:11" ht="28.5" x14ac:dyDescent="0.45">
      <c r="A10" s="9" t="s">
        <v>3</v>
      </c>
      <c r="B10" s="9"/>
      <c r="C10" s="5" t="s">
        <v>6</v>
      </c>
      <c r="D10" s="5" t="s">
        <v>7</v>
      </c>
      <c r="E10" s="5" t="s">
        <v>7</v>
      </c>
      <c r="F10" s="8" t="s">
        <v>9</v>
      </c>
    </row>
    <row r="11" spans="1:11" x14ac:dyDescent="0.45">
      <c r="A11" s="9" t="s">
        <v>10</v>
      </c>
      <c r="B11" s="9"/>
      <c r="C11" s="10">
        <v>43.333333333333336</v>
      </c>
      <c r="D11" s="9" t="e">
        <f>#REF!*12/52</f>
        <v>#REF!</v>
      </c>
      <c r="E11" s="24">
        <v>10</v>
      </c>
      <c r="F11" s="11" t="e">
        <f>+D11-#REF!</f>
        <v>#REF!</v>
      </c>
    </row>
    <row r="12" spans="1:11" x14ac:dyDescent="0.45">
      <c r="A12" s="9" t="s">
        <v>11</v>
      </c>
      <c r="B12" s="9"/>
      <c r="C12" s="10">
        <v>772.93333333333328</v>
      </c>
      <c r="D12" s="9" t="e">
        <f>#REF!*12/52</f>
        <v>#REF!</v>
      </c>
      <c r="E12" s="24">
        <v>178.36923076923074</v>
      </c>
      <c r="F12" s="11" t="e">
        <f>+D12-#REF!</f>
        <v>#REF!</v>
      </c>
    </row>
    <row r="13" spans="1:11" x14ac:dyDescent="0.45">
      <c r="A13" s="9" t="s">
        <v>12</v>
      </c>
      <c r="B13" s="9"/>
      <c r="C13" s="10">
        <v>661.00333333333344</v>
      </c>
      <c r="D13" s="9" t="e">
        <f>#REF!*12/52</f>
        <v>#REF!</v>
      </c>
      <c r="E13" s="24">
        <v>152.53923076923078</v>
      </c>
      <c r="F13" s="11" t="e">
        <f>+D13-#REF!</f>
        <v>#REF!</v>
      </c>
    </row>
    <row r="14" spans="1:11" x14ac:dyDescent="0.45">
      <c r="A14" s="9" t="s">
        <v>13</v>
      </c>
      <c r="B14" s="9"/>
      <c r="C14" s="10">
        <v>1349.5533333333333</v>
      </c>
      <c r="D14" s="9" t="e">
        <f>#REF!*12/52</f>
        <v>#REF!</v>
      </c>
      <c r="E14" s="24">
        <v>311.43538461538458</v>
      </c>
      <c r="F14" s="11" t="e">
        <f>+D14-#REF!</f>
        <v>#REF!</v>
      </c>
    </row>
    <row r="15" spans="1:11" x14ac:dyDescent="0.45">
      <c r="A15" s="16"/>
      <c r="B15" s="16"/>
      <c r="C15" s="16"/>
    </row>
    <row r="16" spans="1:11" ht="18" x14ac:dyDescent="0.55000000000000004">
      <c r="A16" s="18" t="s">
        <v>17</v>
      </c>
      <c r="B16" s="18"/>
      <c r="C16" s="1"/>
    </row>
    <row r="17" spans="1:6" ht="28.5" x14ac:dyDescent="0.45">
      <c r="A17" s="9" t="s">
        <v>3</v>
      </c>
      <c r="B17" s="9"/>
      <c r="C17" s="5"/>
      <c r="D17" s="5" t="s">
        <v>7</v>
      </c>
      <c r="E17" s="5" t="s">
        <v>7</v>
      </c>
      <c r="F17" s="8" t="s">
        <v>9</v>
      </c>
    </row>
    <row r="18" spans="1:6" x14ac:dyDescent="0.45">
      <c r="A18" s="9" t="s">
        <v>10</v>
      </c>
      <c r="B18" s="9"/>
      <c r="C18" s="10"/>
      <c r="D18" s="9" t="e">
        <f>+#REF!*0.230769230769231</f>
        <v>#REF!</v>
      </c>
      <c r="E18" s="24">
        <v>0</v>
      </c>
      <c r="F18" s="11" t="e">
        <f>+D18-#REF!</f>
        <v>#REF!</v>
      </c>
    </row>
    <row r="19" spans="1:6" x14ac:dyDescent="0.45">
      <c r="A19" s="9" t="s">
        <v>11</v>
      </c>
      <c r="B19" s="9"/>
      <c r="C19" s="10"/>
      <c r="D19" s="9" t="e">
        <f>+#REF!*0.230769230769231</f>
        <v>#REF!</v>
      </c>
      <c r="E19" s="24">
        <v>0</v>
      </c>
      <c r="F19" s="11" t="e">
        <f>+D19-#REF!</f>
        <v>#REF!</v>
      </c>
    </row>
    <row r="20" spans="1:6" x14ac:dyDescent="0.45">
      <c r="A20" s="9" t="s">
        <v>12</v>
      </c>
      <c r="B20" s="9"/>
      <c r="C20" s="10"/>
      <c r="D20" s="9" t="e">
        <f>+#REF!*0.230769230769231</f>
        <v>#REF!</v>
      </c>
      <c r="E20" s="24">
        <v>0</v>
      </c>
      <c r="F20" s="11" t="e">
        <f>+D20-#REF!</f>
        <v>#REF!</v>
      </c>
    </row>
    <row r="21" spans="1:6" x14ac:dyDescent="0.45">
      <c r="A21" s="9" t="s">
        <v>13</v>
      </c>
      <c r="B21" s="9"/>
      <c r="C21" s="10"/>
      <c r="D21" s="9" t="e">
        <f>+#REF!*0.230769230769231</f>
        <v>#REF!</v>
      </c>
      <c r="E21" s="24">
        <v>0</v>
      </c>
      <c r="F21" s="11" t="e">
        <f>+D21-#REF!</f>
        <v>#REF!</v>
      </c>
    </row>
    <row r="22" spans="1:6" x14ac:dyDescent="0.45">
      <c r="A22" s="1"/>
      <c r="B22" s="1"/>
      <c r="C22" s="13"/>
      <c r="D22" s="1"/>
    </row>
    <row r="23" spans="1:6" ht="18" x14ac:dyDescent="0.55000000000000004">
      <c r="A23" s="18" t="s">
        <v>18</v>
      </c>
      <c r="B23" s="18"/>
      <c r="C23" s="13"/>
      <c r="D23" s="1"/>
    </row>
    <row r="24" spans="1:6" ht="28.5" x14ac:dyDescent="0.45">
      <c r="A24" s="9" t="s">
        <v>3</v>
      </c>
      <c r="B24" s="9"/>
      <c r="C24" s="5"/>
      <c r="D24" s="5" t="s">
        <v>7</v>
      </c>
      <c r="F24" s="8" t="s">
        <v>9</v>
      </c>
    </row>
    <row r="25" spans="1:6" x14ac:dyDescent="0.45">
      <c r="A25" s="9" t="s">
        <v>10</v>
      </c>
      <c r="B25" s="9"/>
      <c r="C25" s="10"/>
      <c r="D25" s="9" t="e">
        <f>+#REF!*0.230769230769231</f>
        <v>#REF!</v>
      </c>
      <c r="E25" s="24">
        <v>0</v>
      </c>
      <c r="F25" s="11" t="e">
        <f>+D25-#REF!</f>
        <v>#REF!</v>
      </c>
    </row>
    <row r="26" spans="1:6" x14ac:dyDescent="0.45">
      <c r="A26" s="9" t="s">
        <v>11</v>
      </c>
      <c r="B26" s="9"/>
      <c r="C26" s="10"/>
      <c r="D26" s="9" t="e">
        <f>+#REF!*0.230769230769231</f>
        <v>#REF!</v>
      </c>
      <c r="E26" s="24">
        <v>0</v>
      </c>
      <c r="F26" s="11" t="e">
        <f>+D26-#REF!</f>
        <v>#REF!</v>
      </c>
    </row>
    <row r="27" spans="1:6" x14ac:dyDescent="0.45">
      <c r="A27" s="9" t="s">
        <v>12</v>
      </c>
      <c r="B27" s="9"/>
      <c r="C27" s="10"/>
      <c r="D27" s="9" t="e">
        <f>+#REF!*0.230769230769231</f>
        <v>#REF!</v>
      </c>
      <c r="E27" s="24">
        <v>0</v>
      </c>
      <c r="F27" s="11" t="e">
        <f>+D27-#REF!</f>
        <v>#REF!</v>
      </c>
    </row>
    <row r="28" spans="1:6" x14ac:dyDescent="0.45">
      <c r="A28" s="9" t="s">
        <v>13</v>
      </c>
      <c r="B28" s="9"/>
      <c r="C28" s="10"/>
      <c r="D28" s="9" t="e">
        <f>+#REF!*0.230769230769231</f>
        <v>#REF!</v>
      </c>
      <c r="E28" s="24">
        <v>0</v>
      </c>
      <c r="F28" s="11" t="e">
        <f>+D28-#REF!</f>
        <v>#REF!</v>
      </c>
    </row>
    <row r="29" spans="1:6" ht="26.45" customHeight="1" x14ac:dyDescent="0.45">
      <c r="A29" s="1"/>
      <c r="B29" s="1"/>
      <c r="C29" s="13"/>
      <c r="D29" s="1"/>
    </row>
    <row r="30" spans="1:6" ht="14.25" customHeight="1" x14ac:dyDescent="0.55000000000000004">
      <c r="A30" s="19" t="s">
        <v>30</v>
      </c>
      <c r="B30" s="19"/>
      <c r="C30" s="26"/>
      <c r="D30" s="1"/>
    </row>
    <row r="31" spans="1:6" ht="12.75" customHeight="1" x14ac:dyDescent="0.5">
      <c r="A31" s="28" t="s">
        <v>35</v>
      </c>
      <c r="B31" s="28"/>
      <c r="C31" s="26"/>
      <c r="D31" s="1"/>
    </row>
    <row r="32" spans="1:6" ht="15.75" x14ac:dyDescent="0.5">
      <c r="A32" s="28" t="s">
        <v>32</v>
      </c>
      <c r="B32" s="28"/>
      <c r="C32" s="26"/>
      <c r="D32" s="1"/>
    </row>
    <row r="33" spans="1:6" s="7" customFormat="1" ht="15" customHeight="1" x14ac:dyDescent="0.45">
      <c r="A33" s="9" t="s">
        <v>3</v>
      </c>
      <c r="B33" s="29" t="s">
        <v>36</v>
      </c>
      <c r="C33" s="5" t="s">
        <v>37</v>
      </c>
      <c r="D33"/>
      <c r="E33" s="23"/>
      <c r="F33"/>
    </row>
    <row r="34" spans="1:6" x14ac:dyDescent="0.45">
      <c r="A34" s="9" t="s">
        <v>10</v>
      </c>
      <c r="B34" s="10">
        <v>624.32000000000005</v>
      </c>
      <c r="C34" s="10">
        <v>672.62</v>
      </c>
    </row>
    <row r="35" spans="1:6" x14ac:dyDescent="0.45">
      <c r="A35" s="9" t="s">
        <v>11</v>
      </c>
      <c r="B35" s="10">
        <v>1335.07</v>
      </c>
      <c r="C35" s="10">
        <v>1438.35</v>
      </c>
    </row>
    <row r="36" spans="1:6" x14ac:dyDescent="0.45">
      <c r="A36" s="9" t="s">
        <v>12</v>
      </c>
      <c r="B36" s="10">
        <v>1245.52</v>
      </c>
      <c r="C36" s="10">
        <v>1341.87</v>
      </c>
    </row>
    <row r="37" spans="1:6" x14ac:dyDescent="0.45">
      <c r="A37" s="9" t="s">
        <v>13</v>
      </c>
      <c r="B37" s="10">
        <v>1883.6</v>
      </c>
      <c r="C37" s="10">
        <v>2029.31</v>
      </c>
    </row>
    <row r="38" spans="1:6" x14ac:dyDescent="0.45">
      <c r="A38" s="1"/>
      <c r="B38" s="1"/>
      <c r="C38" s="13"/>
    </row>
    <row r="39" spans="1:6" ht="18" x14ac:dyDescent="0.55000000000000004">
      <c r="A39" s="19" t="s">
        <v>29</v>
      </c>
      <c r="B39" s="19"/>
      <c r="C39" s="27"/>
    </row>
    <row r="40" spans="1:6" ht="15.75" x14ac:dyDescent="0.5">
      <c r="A40" s="28" t="s">
        <v>35</v>
      </c>
      <c r="B40" s="28"/>
      <c r="C40" s="27"/>
    </row>
    <row r="41" spans="1:6" ht="15.75" x14ac:dyDescent="0.5">
      <c r="A41" s="28" t="s">
        <v>31</v>
      </c>
      <c r="B41" s="28"/>
      <c r="C41" s="27"/>
    </row>
    <row r="42" spans="1:6" x14ac:dyDescent="0.45">
      <c r="A42" s="9" t="s">
        <v>3</v>
      </c>
      <c r="B42" s="29" t="s">
        <v>36</v>
      </c>
      <c r="C42" s="5" t="s">
        <v>37</v>
      </c>
    </row>
    <row r="43" spans="1:6" x14ac:dyDescent="0.45">
      <c r="A43" s="9" t="s">
        <v>10</v>
      </c>
      <c r="B43" s="10">
        <v>708.62</v>
      </c>
      <c r="C43" s="10">
        <v>771.49</v>
      </c>
    </row>
    <row r="44" spans="1:6" x14ac:dyDescent="0.45">
      <c r="A44" s="9" t="s">
        <v>11</v>
      </c>
      <c r="B44" s="10">
        <v>1516.54</v>
      </c>
      <c r="C44" s="10">
        <v>1651.09</v>
      </c>
    </row>
    <row r="45" spans="1:6" x14ac:dyDescent="0.45">
      <c r="A45" s="9" t="s">
        <v>12</v>
      </c>
      <c r="B45" s="10">
        <v>1413.72</v>
      </c>
      <c r="C45" s="10">
        <v>1539.16</v>
      </c>
    </row>
    <row r="46" spans="1:6" x14ac:dyDescent="0.45">
      <c r="A46" s="9" t="s">
        <v>13</v>
      </c>
      <c r="B46" s="10">
        <v>2138.0100000000002</v>
      </c>
      <c r="C46" s="10">
        <v>2327.71</v>
      </c>
    </row>
    <row r="47" spans="1:6" x14ac:dyDescent="0.45">
      <c r="C47" s="1"/>
    </row>
    <row r="48" spans="1:6" ht="19.5" customHeight="1" x14ac:dyDescent="0.55000000000000004">
      <c r="A48" s="31" t="s">
        <v>34</v>
      </c>
      <c r="B48" s="31"/>
      <c r="C48" s="31"/>
    </row>
    <row r="49" spans="1:16" ht="15.75" x14ac:dyDescent="0.5">
      <c r="A49" s="28" t="s">
        <v>35</v>
      </c>
      <c r="B49" s="28"/>
      <c r="C49" s="27"/>
    </row>
    <row r="50" spans="1:16" ht="15.75" x14ac:dyDescent="0.5">
      <c r="A50" s="28" t="s">
        <v>33</v>
      </c>
      <c r="B50" s="28"/>
      <c r="C50" s="27"/>
    </row>
    <row r="51" spans="1:16" x14ac:dyDescent="0.45">
      <c r="A51" s="9" t="s">
        <v>3</v>
      </c>
      <c r="B51" s="29" t="s">
        <v>36</v>
      </c>
      <c r="C51" s="5" t="s">
        <v>37</v>
      </c>
    </row>
    <row r="52" spans="1:16" x14ac:dyDescent="0.45">
      <c r="A52" s="9" t="s">
        <v>10</v>
      </c>
      <c r="B52" s="9"/>
      <c r="C52" s="10">
        <v>1488.22</v>
      </c>
    </row>
    <row r="53" spans="1:16" x14ac:dyDescent="0.45">
      <c r="A53" s="9" t="s">
        <v>11</v>
      </c>
      <c r="B53" s="9"/>
      <c r="C53" s="10">
        <v>3184.85</v>
      </c>
    </row>
    <row r="54" spans="1:16" x14ac:dyDescent="0.45">
      <c r="A54" s="9" t="s">
        <v>12</v>
      </c>
      <c r="B54" s="9"/>
      <c r="C54" s="10">
        <v>4000.72</v>
      </c>
    </row>
    <row r="55" spans="1:16" x14ac:dyDescent="0.45">
      <c r="A55" s="9" t="s">
        <v>13</v>
      </c>
      <c r="B55" s="9"/>
      <c r="C55" s="10">
        <v>4490.07</v>
      </c>
    </row>
    <row r="56" spans="1:16" x14ac:dyDescent="0.45">
      <c r="A56" s="1"/>
      <c r="B56" s="1"/>
      <c r="C56" s="13"/>
    </row>
    <row r="57" spans="1:16" ht="18" x14ac:dyDescent="0.55000000000000004">
      <c r="A57" s="20" t="s">
        <v>22</v>
      </c>
      <c r="B57" s="20"/>
      <c r="C57" s="1"/>
    </row>
    <row r="58" spans="1:16" s="7" customFormat="1" ht="42.6" customHeight="1" x14ac:dyDescent="0.45">
      <c r="A58" s="9" t="s">
        <v>3</v>
      </c>
      <c r="B58" s="16"/>
      <c r="C58" s="25"/>
      <c r="D58"/>
      <c r="E58" s="23"/>
      <c r="F58"/>
      <c r="G58"/>
      <c r="H58"/>
      <c r="I58"/>
      <c r="J58"/>
      <c r="K58"/>
      <c r="L58"/>
      <c r="M58"/>
      <c r="N58"/>
      <c r="O58"/>
      <c r="P58"/>
    </row>
    <row r="59" spans="1:16" x14ac:dyDescent="0.45">
      <c r="A59" s="9" t="s">
        <v>10</v>
      </c>
      <c r="B59" s="16"/>
      <c r="C59" s="17"/>
    </row>
    <row r="60" spans="1:16" x14ac:dyDescent="0.45">
      <c r="A60" s="9" t="s">
        <v>11</v>
      </c>
      <c r="B60" s="16"/>
      <c r="C60" s="17"/>
    </row>
    <row r="61" spans="1:16" x14ac:dyDescent="0.45">
      <c r="A61" s="9" t="s">
        <v>12</v>
      </c>
      <c r="B61" s="16"/>
      <c r="C61" s="17"/>
    </row>
    <row r="62" spans="1:16" x14ac:dyDescent="0.45">
      <c r="A62" s="9" t="s">
        <v>13</v>
      </c>
      <c r="B62" s="16"/>
      <c r="C62" s="17"/>
    </row>
    <row r="63" spans="1:16" x14ac:dyDescent="0.45">
      <c r="A63" s="1"/>
      <c r="B63" s="1"/>
      <c r="C63" s="13"/>
    </row>
    <row r="64" spans="1:16" ht="18" x14ac:dyDescent="0.55000000000000004">
      <c r="A64" s="20" t="s">
        <v>23</v>
      </c>
      <c r="B64" s="20"/>
      <c r="C64" s="13"/>
    </row>
    <row r="65" spans="1:6" x14ac:dyDescent="0.45">
      <c r="A65" s="9" t="s">
        <v>3</v>
      </c>
      <c r="B65" s="16"/>
      <c r="C65" s="25"/>
    </row>
    <row r="66" spans="1:6" x14ac:dyDescent="0.45">
      <c r="A66" s="9" t="s">
        <v>10</v>
      </c>
      <c r="B66" s="16"/>
      <c r="C66" s="17"/>
    </row>
    <row r="67" spans="1:6" x14ac:dyDescent="0.45">
      <c r="A67" s="9" t="s">
        <v>11</v>
      </c>
      <c r="B67" s="16"/>
      <c r="C67" s="17"/>
    </row>
    <row r="68" spans="1:6" x14ac:dyDescent="0.45">
      <c r="A68" s="9" t="s">
        <v>12</v>
      </c>
      <c r="B68" s="16"/>
      <c r="C68" s="17"/>
    </row>
    <row r="69" spans="1:6" x14ac:dyDescent="0.45">
      <c r="A69" s="9" t="s">
        <v>13</v>
      </c>
      <c r="B69" s="16"/>
      <c r="C69" s="17"/>
    </row>
    <row r="70" spans="1:6" x14ac:dyDescent="0.45">
      <c r="C70" s="1"/>
    </row>
    <row r="71" spans="1:6" x14ac:dyDescent="0.45">
      <c r="C71" s="1"/>
    </row>
    <row r="72" spans="1:6" ht="18" x14ac:dyDescent="0.55000000000000004">
      <c r="A72" s="20" t="s">
        <v>24</v>
      </c>
      <c r="B72" s="20"/>
      <c r="C72" s="13"/>
    </row>
    <row r="73" spans="1:6" x14ac:dyDescent="0.45">
      <c r="A73" s="9" t="s">
        <v>3</v>
      </c>
      <c r="B73" s="16"/>
      <c r="C73" s="25"/>
    </row>
    <row r="74" spans="1:6" x14ac:dyDescent="0.45">
      <c r="A74" s="9" t="s">
        <v>10</v>
      </c>
      <c r="B74" s="16"/>
      <c r="C74" s="17"/>
    </row>
    <row r="75" spans="1:6" x14ac:dyDescent="0.45">
      <c r="A75" s="9" t="s">
        <v>11</v>
      </c>
      <c r="B75" s="16"/>
      <c r="C75" s="17"/>
    </row>
    <row r="76" spans="1:6" x14ac:dyDescent="0.45">
      <c r="A76" s="9" t="s">
        <v>12</v>
      </c>
      <c r="B76" s="16"/>
      <c r="C76" s="17"/>
    </row>
    <row r="77" spans="1:6" x14ac:dyDescent="0.45">
      <c r="A77" s="9" t="s">
        <v>13</v>
      </c>
      <c r="B77" s="16"/>
      <c r="C77" s="17"/>
    </row>
    <row r="79" spans="1:6" ht="18" x14ac:dyDescent="0.55000000000000004">
      <c r="A79" s="21" t="s">
        <v>25</v>
      </c>
      <c r="B79" s="21"/>
      <c r="C79" s="1"/>
    </row>
    <row r="80" spans="1:6" s="7" customFormat="1" ht="42.6" customHeight="1" x14ac:dyDescent="0.45">
      <c r="A80" s="9" t="s">
        <v>3</v>
      </c>
      <c r="B80" s="16"/>
      <c r="C80" s="25"/>
      <c r="D80"/>
      <c r="E80" s="23"/>
      <c r="F80"/>
    </row>
    <row r="81" spans="1:3" x14ac:dyDescent="0.45">
      <c r="A81" s="9" t="s">
        <v>10</v>
      </c>
      <c r="B81" s="16"/>
      <c r="C81" s="17"/>
    </row>
    <row r="82" spans="1:3" x14ac:dyDescent="0.45">
      <c r="A82" s="9" t="s">
        <v>11</v>
      </c>
      <c r="B82" s="16"/>
      <c r="C82" s="17"/>
    </row>
    <row r="83" spans="1:3" x14ac:dyDescent="0.45">
      <c r="A83" s="9" t="s">
        <v>12</v>
      </c>
      <c r="B83" s="16"/>
      <c r="C83" s="17"/>
    </row>
    <row r="84" spans="1:3" x14ac:dyDescent="0.45">
      <c r="A84" s="9" t="s">
        <v>13</v>
      </c>
      <c r="B84" s="16"/>
      <c r="C84" s="17"/>
    </row>
    <row r="85" spans="1:3" x14ac:dyDescent="0.45">
      <c r="A85" s="1"/>
      <c r="B85" s="1"/>
      <c r="C85" s="13"/>
    </row>
    <row r="86" spans="1:3" ht="18" x14ac:dyDescent="0.55000000000000004">
      <c r="A86" s="21" t="s">
        <v>26</v>
      </c>
      <c r="B86" s="21"/>
      <c r="C86" s="13"/>
    </row>
    <row r="87" spans="1:3" x14ac:dyDescent="0.45">
      <c r="A87" s="9" t="s">
        <v>3</v>
      </c>
      <c r="B87" s="16"/>
      <c r="C87" s="25"/>
    </row>
    <row r="88" spans="1:3" x14ac:dyDescent="0.45">
      <c r="A88" s="9" t="s">
        <v>10</v>
      </c>
      <c r="B88" s="16"/>
      <c r="C88" s="17"/>
    </row>
    <row r="89" spans="1:3" x14ac:dyDescent="0.45">
      <c r="A89" s="9" t="s">
        <v>11</v>
      </c>
      <c r="B89" s="16"/>
      <c r="C89" s="17"/>
    </row>
    <row r="90" spans="1:3" x14ac:dyDescent="0.45">
      <c r="A90" s="9" t="s">
        <v>12</v>
      </c>
      <c r="B90" s="16"/>
      <c r="C90" s="17"/>
    </row>
    <row r="91" spans="1:3" x14ac:dyDescent="0.45">
      <c r="A91" s="9" t="s">
        <v>13</v>
      </c>
      <c r="B91" s="16"/>
      <c r="C91" s="17"/>
    </row>
    <row r="92" spans="1:3" x14ac:dyDescent="0.45">
      <c r="C92" s="1"/>
    </row>
    <row r="93" spans="1:3" x14ac:dyDescent="0.45">
      <c r="C93" s="1"/>
    </row>
    <row r="94" spans="1:3" ht="18" x14ac:dyDescent="0.55000000000000004">
      <c r="A94" s="21" t="s">
        <v>27</v>
      </c>
      <c r="B94" s="21"/>
      <c r="C94" s="13"/>
    </row>
    <row r="95" spans="1:3" x14ac:dyDescent="0.45">
      <c r="A95" s="9" t="s">
        <v>3</v>
      </c>
      <c r="B95" s="16"/>
      <c r="C95" s="25"/>
    </row>
    <row r="96" spans="1:3" x14ac:dyDescent="0.45">
      <c r="A96" s="9" t="s">
        <v>10</v>
      </c>
      <c r="B96" s="16"/>
      <c r="C96" s="17"/>
    </row>
    <row r="97" spans="1:3" x14ac:dyDescent="0.45">
      <c r="A97" s="9" t="s">
        <v>11</v>
      </c>
      <c r="B97" s="16"/>
      <c r="C97" s="17"/>
    </row>
    <row r="98" spans="1:3" x14ac:dyDescent="0.45">
      <c r="A98" s="9" t="s">
        <v>12</v>
      </c>
      <c r="B98" s="16"/>
      <c r="C98" s="17"/>
    </row>
    <row r="99" spans="1:3" x14ac:dyDescent="0.45">
      <c r="A99" s="9" t="s">
        <v>13</v>
      </c>
      <c r="B99" s="16"/>
      <c r="C99" s="17"/>
    </row>
    <row r="100" spans="1:3" x14ac:dyDescent="0.45">
      <c r="C100" s="1"/>
    </row>
    <row r="101" spans="1:3" ht="18" x14ac:dyDescent="0.55000000000000004">
      <c r="A101" s="22" t="s">
        <v>28</v>
      </c>
      <c r="B101" s="22"/>
      <c r="C101" s="1"/>
    </row>
    <row r="102" spans="1:3" ht="42.6" customHeight="1" x14ac:dyDescent="0.45"/>
  </sheetData>
  <mergeCells count="2">
    <mergeCell ref="C1:K2"/>
    <mergeCell ref="A48:C4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"/>
  <sheetViews>
    <sheetView workbookViewId="0">
      <selection activeCell="J5" sqref="J5"/>
    </sheetView>
  </sheetViews>
  <sheetFormatPr defaultRowHeight="14.25" x14ac:dyDescent="0.45"/>
  <cols>
    <col min="1" max="1" width="85.86328125" bestFit="1" customWidth="1"/>
    <col min="2" max="2" width="11.3984375" bestFit="1" customWidth="1"/>
    <col min="3" max="3" width="16.73046875" bestFit="1" customWidth="1"/>
    <col min="4" max="4" width="14.1328125" bestFit="1" customWidth="1"/>
    <col min="5" max="5" width="14" bestFit="1" customWidth="1"/>
    <col min="6" max="6" width="12.59765625" customWidth="1"/>
    <col min="7" max="7" width="11.3984375" bestFit="1" customWidth="1"/>
    <col min="8" max="8" width="32" customWidth="1"/>
    <col min="9" max="9" width="14.1328125" bestFit="1" customWidth="1"/>
    <col min="10" max="10" width="16" customWidth="1"/>
    <col min="11" max="11" width="15.1328125" customWidth="1"/>
    <col min="12" max="12" width="13.3984375" customWidth="1"/>
    <col min="13" max="13" width="18.73046875" customWidth="1"/>
    <col min="14" max="14" width="12.3984375" bestFit="1" customWidth="1"/>
    <col min="15" max="15" width="17.86328125" bestFit="1" customWidth="1"/>
    <col min="16" max="16" width="15.73046875" bestFit="1" customWidth="1"/>
    <col min="17" max="17" width="16.73046875" bestFit="1" customWidth="1"/>
    <col min="19" max="19" width="12.3984375" bestFit="1" customWidth="1"/>
    <col min="20" max="20" width="17.86328125" bestFit="1" customWidth="1"/>
    <col min="21" max="21" width="15.73046875" bestFit="1" customWidth="1"/>
    <col min="22" max="22" width="16.73046875" bestFit="1" customWidth="1"/>
  </cols>
  <sheetData>
    <row r="1" spans="1:18" x14ac:dyDescent="0.45">
      <c r="B1" s="1" t="s">
        <v>0</v>
      </c>
      <c r="C1" s="1"/>
      <c r="D1" s="1"/>
      <c r="F1" s="2"/>
      <c r="G1" s="30" t="s">
        <v>1</v>
      </c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30.75" customHeight="1" x14ac:dyDescent="0.55000000000000004">
      <c r="A2" s="3" t="s">
        <v>2</v>
      </c>
      <c r="B2" s="1"/>
      <c r="C2" s="1"/>
      <c r="D2" s="1"/>
      <c r="F2" s="2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s="7" customFormat="1" ht="90" customHeight="1" x14ac:dyDescent="0.4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/>
      <c r="G3" s="5" t="s">
        <v>4</v>
      </c>
      <c r="H3" s="5" t="s">
        <v>8</v>
      </c>
      <c r="I3" s="5" t="s">
        <v>5</v>
      </c>
      <c r="J3" s="5" t="s">
        <v>6</v>
      </c>
      <c r="K3" s="5" t="s">
        <v>7</v>
      </c>
      <c r="M3" s="8" t="s">
        <v>9</v>
      </c>
    </row>
    <row r="4" spans="1:18" x14ac:dyDescent="0.45">
      <c r="A4" s="9" t="s">
        <v>10</v>
      </c>
      <c r="B4" s="10">
        <v>700.67</v>
      </c>
      <c r="C4" s="10">
        <v>700.67</v>
      </c>
      <c r="D4" s="10">
        <v>0</v>
      </c>
      <c r="E4" s="9">
        <f>D4*12/52</f>
        <v>0</v>
      </c>
      <c r="F4" s="2"/>
      <c r="G4" s="10">
        <f>+B4</f>
        <v>700.67</v>
      </c>
      <c r="H4" s="10">
        <v>672.62</v>
      </c>
      <c r="I4" s="10">
        <f>+H4</f>
        <v>672.62</v>
      </c>
      <c r="J4" s="10">
        <f>+H4-I4</f>
        <v>0</v>
      </c>
      <c r="K4" s="9">
        <f t="shared" ref="K4:K7" si="0">J4*12/52</f>
        <v>0</v>
      </c>
      <c r="M4" s="11">
        <f>+K4-E4</f>
        <v>0</v>
      </c>
    </row>
    <row r="5" spans="1:18" x14ac:dyDescent="0.45">
      <c r="A5" s="9" t="s">
        <v>11</v>
      </c>
      <c r="B5" s="10">
        <v>1498.34</v>
      </c>
      <c r="C5" s="12">
        <f>B5-D5</f>
        <v>828.2166666666667</v>
      </c>
      <c r="D5" s="10">
        <v>670.12333333333322</v>
      </c>
      <c r="E5" s="9">
        <f t="shared" ref="E5:E62" si="1">D5*12/52</f>
        <v>154.64384615384614</v>
      </c>
      <c r="F5" s="2"/>
      <c r="G5" s="10">
        <f t="shared" ref="G5:G7" si="2">+B5</f>
        <v>1498.34</v>
      </c>
      <c r="H5" s="10">
        <v>1438.35</v>
      </c>
      <c r="I5" s="12">
        <f>+I4+150</f>
        <v>822.62</v>
      </c>
      <c r="J5" s="10">
        <f t="shared" ref="J5:J7" si="3">+H5-I5</f>
        <v>615.7299999999999</v>
      </c>
      <c r="K5" s="9">
        <f t="shared" si="0"/>
        <v>142.09153846153842</v>
      </c>
      <c r="M5" s="11">
        <f>+K5-E5</f>
        <v>-12.552307692307721</v>
      </c>
    </row>
    <row r="6" spans="1:18" x14ac:dyDescent="0.45">
      <c r="A6" s="9" t="s">
        <v>12</v>
      </c>
      <c r="B6" s="10">
        <v>1397.84</v>
      </c>
      <c r="C6" s="10">
        <f>B6-D6</f>
        <v>824.58333333333326</v>
      </c>
      <c r="D6" s="10">
        <v>573.25666666666666</v>
      </c>
      <c r="E6" s="9">
        <f t="shared" si="1"/>
        <v>132.29</v>
      </c>
      <c r="F6" s="2"/>
      <c r="G6" s="10">
        <f t="shared" si="2"/>
        <v>1397.84</v>
      </c>
      <c r="H6" s="10">
        <v>1341.87</v>
      </c>
      <c r="I6" s="10">
        <f>+I4+150</f>
        <v>822.62</v>
      </c>
      <c r="J6" s="10">
        <f t="shared" si="3"/>
        <v>519.24999999999989</v>
      </c>
      <c r="K6" s="9">
        <f t="shared" si="0"/>
        <v>119.82692307692304</v>
      </c>
      <c r="M6" s="11">
        <f>+K6-E6</f>
        <v>-12.463076923076954</v>
      </c>
    </row>
    <row r="7" spans="1:18" x14ac:dyDescent="0.45">
      <c r="A7" s="9" t="s">
        <v>13</v>
      </c>
      <c r="B7" s="10">
        <v>2113.94</v>
      </c>
      <c r="C7" s="10">
        <f>B7-D7</f>
        <v>950.32333333333349</v>
      </c>
      <c r="D7" s="10">
        <v>1163.6166666666666</v>
      </c>
      <c r="E7" s="9">
        <f t="shared" si="1"/>
        <v>268.52692307692303</v>
      </c>
      <c r="F7" s="2"/>
      <c r="G7" s="10">
        <f t="shared" si="2"/>
        <v>2113.94</v>
      </c>
      <c r="H7" s="10">
        <v>2029.31</v>
      </c>
      <c r="I7" s="10">
        <f>+I4+250</f>
        <v>922.62</v>
      </c>
      <c r="J7" s="10">
        <f t="shared" si="3"/>
        <v>1106.69</v>
      </c>
      <c r="K7" s="9">
        <f t="shared" si="0"/>
        <v>255.39000000000001</v>
      </c>
      <c r="M7" s="11">
        <f>+K7-E7</f>
        <v>-13.136923076923011</v>
      </c>
    </row>
    <row r="8" spans="1:18" x14ac:dyDescent="0.45">
      <c r="A8" s="1"/>
      <c r="B8" s="13"/>
      <c r="C8" s="13"/>
      <c r="D8" s="13"/>
      <c r="E8" s="1" t="s">
        <v>14</v>
      </c>
      <c r="F8" s="14"/>
      <c r="G8" s="1"/>
      <c r="H8" s="13"/>
      <c r="I8" s="13"/>
      <c r="J8" s="13"/>
      <c r="K8" s="1" t="s">
        <v>14</v>
      </c>
      <c r="M8" s="15"/>
    </row>
    <row r="9" spans="1:18" ht="18" x14ac:dyDescent="0.55000000000000004">
      <c r="A9" s="3" t="s">
        <v>15</v>
      </c>
      <c r="B9" s="13"/>
      <c r="C9" s="13"/>
      <c r="D9" s="13"/>
      <c r="E9" s="1" t="s">
        <v>14</v>
      </c>
      <c r="F9" s="2"/>
      <c r="G9" s="1"/>
      <c r="H9" s="13"/>
      <c r="I9" s="13"/>
      <c r="J9" s="13"/>
      <c r="K9" s="1" t="s">
        <v>14</v>
      </c>
      <c r="M9" s="15"/>
    </row>
    <row r="10" spans="1:18" ht="42.75" x14ac:dyDescent="0.45">
      <c r="A10" s="9" t="s">
        <v>3</v>
      </c>
      <c r="B10" s="5" t="s">
        <v>4</v>
      </c>
      <c r="C10" s="5" t="s">
        <v>16</v>
      </c>
      <c r="D10" s="5" t="s">
        <v>6</v>
      </c>
      <c r="E10" s="5" t="s">
        <v>7</v>
      </c>
      <c r="F10" s="2"/>
      <c r="G10" s="5" t="s">
        <v>4</v>
      </c>
      <c r="H10" s="5" t="s">
        <v>8</v>
      </c>
      <c r="I10" s="5" t="s">
        <v>16</v>
      </c>
      <c r="J10" s="5" t="s">
        <v>6</v>
      </c>
      <c r="K10" s="5" t="s">
        <v>7</v>
      </c>
      <c r="M10" s="8" t="s">
        <v>9</v>
      </c>
    </row>
    <row r="11" spans="1:18" x14ac:dyDescent="0.45">
      <c r="A11" s="9" t="s">
        <v>10</v>
      </c>
      <c r="B11" s="10">
        <v>803.67</v>
      </c>
      <c r="C11" s="10">
        <f>B11-D11</f>
        <v>760.33666666666659</v>
      </c>
      <c r="D11" s="10">
        <v>43.333333333333336</v>
      </c>
      <c r="E11" s="9">
        <f t="shared" si="1"/>
        <v>10</v>
      </c>
      <c r="F11" s="2"/>
      <c r="G11" s="10">
        <f>+B11</f>
        <v>803.67</v>
      </c>
      <c r="H11" s="10">
        <v>771.49</v>
      </c>
      <c r="I11" s="10">
        <f>H11-J11</f>
        <v>728.15666666666664</v>
      </c>
      <c r="J11" s="10">
        <v>43.333333333333336</v>
      </c>
      <c r="K11" s="9">
        <f>J11*12/52</f>
        <v>10</v>
      </c>
      <c r="M11" s="11">
        <f>+K11-E11</f>
        <v>0</v>
      </c>
    </row>
    <row r="12" spans="1:18" x14ac:dyDescent="0.45">
      <c r="A12" s="9" t="s">
        <v>11</v>
      </c>
      <c r="B12" s="10">
        <v>1719.96</v>
      </c>
      <c r="C12" s="10">
        <f t="shared" ref="C12:C14" si="4">B12-D12</f>
        <v>877.19666666666672</v>
      </c>
      <c r="D12" s="10">
        <v>842.76333333333332</v>
      </c>
      <c r="E12" s="9">
        <f t="shared" si="1"/>
        <v>194.48384615384614</v>
      </c>
      <c r="F12" s="2"/>
      <c r="G12" s="10">
        <f t="shared" ref="G12:G14" si="5">+B12</f>
        <v>1719.96</v>
      </c>
      <c r="H12" s="10">
        <v>1651.09</v>
      </c>
      <c r="I12" s="12">
        <f>+I11+150</f>
        <v>878.15666666666664</v>
      </c>
      <c r="J12" s="10">
        <f>+H12-I12</f>
        <v>772.93333333333328</v>
      </c>
      <c r="K12" s="9">
        <f>J12*12/52</f>
        <v>178.36923076923074</v>
      </c>
      <c r="M12" s="11">
        <f>+K12-E12</f>
        <v>-16.114615384615405</v>
      </c>
    </row>
    <row r="13" spans="1:18" x14ac:dyDescent="0.45">
      <c r="A13" s="9" t="s">
        <v>12</v>
      </c>
      <c r="B13" s="10">
        <v>1603.36</v>
      </c>
      <c r="C13" s="10">
        <f t="shared" si="4"/>
        <v>873.01666666666654</v>
      </c>
      <c r="D13" s="10">
        <v>730.34333333333336</v>
      </c>
      <c r="E13" s="9">
        <f t="shared" si="1"/>
        <v>168.54076923076926</v>
      </c>
      <c r="F13" s="2"/>
      <c r="G13" s="10">
        <f t="shared" si="5"/>
        <v>1603.36</v>
      </c>
      <c r="H13" s="10">
        <v>1539.16</v>
      </c>
      <c r="I13" s="10">
        <f>+I11+150</f>
        <v>878.15666666666664</v>
      </c>
      <c r="J13" s="10">
        <f t="shared" ref="J13:J14" si="6">+H13-I13</f>
        <v>661.00333333333344</v>
      </c>
      <c r="K13" s="9">
        <f>J13*12/52</f>
        <v>152.53923076923078</v>
      </c>
      <c r="M13" s="11">
        <f>+K13-E13</f>
        <v>-16.001538461538473</v>
      </c>
    </row>
    <row r="14" spans="1:18" x14ac:dyDescent="0.45">
      <c r="A14" s="9" t="s">
        <v>13</v>
      </c>
      <c r="B14" s="10">
        <v>2424.81</v>
      </c>
      <c r="C14" s="10">
        <f t="shared" si="4"/>
        <v>1002.583333333333</v>
      </c>
      <c r="D14" s="10">
        <v>1422.2266666666669</v>
      </c>
      <c r="E14" s="9">
        <f t="shared" si="1"/>
        <v>328.20615384615388</v>
      </c>
      <c r="F14" s="2"/>
      <c r="G14" s="10">
        <f t="shared" si="5"/>
        <v>2424.81</v>
      </c>
      <c r="H14" s="10">
        <v>2327.71</v>
      </c>
      <c r="I14" s="10">
        <f>+I11+250</f>
        <v>978.15666666666664</v>
      </c>
      <c r="J14" s="10">
        <f t="shared" si="6"/>
        <v>1349.5533333333333</v>
      </c>
      <c r="K14" s="9">
        <f>J14*12/52</f>
        <v>311.43538461538458</v>
      </c>
      <c r="M14" s="11">
        <f>+K14-E14</f>
        <v>-16.770769230769304</v>
      </c>
    </row>
    <row r="15" spans="1:18" x14ac:dyDescent="0.45">
      <c r="A15" s="16"/>
      <c r="B15" s="17"/>
      <c r="C15" s="17"/>
      <c r="D15" s="17"/>
      <c r="E15" s="16"/>
      <c r="F15" s="2"/>
      <c r="G15" s="17"/>
      <c r="H15" s="17"/>
      <c r="I15" s="17"/>
      <c r="J15" s="16"/>
    </row>
    <row r="16" spans="1:18" ht="18" x14ac:dyDescent="0.55000000000000004">
      <c r="A16" s="18" t="s">
        <v>17</v>
      </c>
      <c r="B16" s="1"/>
      <c r="C16" s="1"/>
      <c r="D16" s="1"/>
      <c r="E16" s="1"/>
      <c r="F16" s="2"/>
      <c r="G16" s="1"/>
      <c r="H16" s="1"/>
      <c r="I16" s="1"/>
      <c r="J16" s="1"/>
    </row>
    <row r="17" spans="1:13" ht="42.75" x14ac:dyDescent="0.45">
      <c r="A17" s="9" t="s">
        <v>3</v>
      </c>
      <c r="B17" s="5" t="s">
        <v>4</v>
      </c>
      <c r="C17" s="5" t="s">
        <v>5</v>
      </c>
      <c r="D17" s="5" t="s">
        <v>6</v>
      </c>
      <c r="E17" s="5" t="s">
        <v>7</v>
      </c>
      <c r="F17" s="2"/>
      <c r="G17" s="5" t="s">
        <v>4</v>
      </c>
      <c r="H17" s="5" t="s">
        <v>8</v>
      </c>
      <c r="I17" s="5" t="s">
        <v>5</v>
      </c>
      <c r="J17" s="5" t="s">
        <v>6</v>
      </c>
      <c r="K17" s="5" t="s">
        <v>7</v>
      </c>
      <c r="M17" s="8" t="s">
        <v>9</v>
      </c>
    </row>
    <row r="18" spans="1:13" x14ac:dyDescent="0.45">
      <c r="A18" s="9" t="s">
        <v>10</v>
      </c>
      <c r="B18" s="10">
        <v>700.67</v>
      </c>
      <c r="C18" s="10">
        <v>700.67</v>
      </c>
      <c r="D18" s="10">
        <v>0</v>
      </c>
      <c r="E18" s="9">
        <v>0</v>
      </c>
      <c r="F18" s="2"/>
      <c r="G18" s="10">
        <v>700.67</v>
      </c>
      <c r="H18" s="10">
        <v>672.62</v>
      </c>
      <c r="I18" s="10">
        <f>+H18</f>
        <v>672.62</v>
      </c>
      <c r="J18" s="10">
        <f>+I18-H18</f>
        <v>0</v>
      </c>
      <c r="K18" s="9">
        <f>+J18*0.230769230769231</f>
        <v>0</v>
      </c>
      <c r="M18" s="11">
        <f>+K18-E18</f>
        <v>0</v>
      </c>
    </row>
    <row r="19" spans="1:13" x14ac:dyDescent="0.45">
      <c r="A19" s="9" t="s">
        <v>11</v>
      </c>
      <c r="B19" s="10">
        <v>1498.34</v>
      </c>
      <c r="C19" s="10">
        <v>1498.34</v>
      </c>
      <c r="D19" s="10">
        <v>0</v>
      </c>
      <c r="E19" s="9">
        <v>0</v>
      </c>
      <c r="F19" s="2"/>
      <c r="G19" s="10">
        <v>1498.34</v>
      </c>
      <c r="H19" s="10">
        <v>1438.35</v>
      </c>
      <c r="I19" s="10">
        <f t="shared" ref="I19:I21" si="7">+H19</f>
        <v>1438.35</v>
      </c>
      <c r="J19" s="10">
        <f t="shared" ref="J19:J21" si="8">+I19-H19</f>
        <v>0</v>
      </c>
      <c r="K19" s="9">
        <f t="shared" ref="K19:K21" si="9">+J19*0.230769230769231</f>
        <v>0</v>
      </c>
      <c r="M19" s="11">
        <f>+K19-E19</f>
        <v>0</v>
      </c>
    </row>
    <row r="20" spans="1:13" x14ac:dyDescent="0.45">
      <c r="A20" s="9" t="s">
        <v>12</v>
      </c>
      <c r="B20" s="10">
        <v>1397.84</v>
      </c>
      <c r="C20" s="10">
        <v>1397.84</v>
      </c>
      <c r="D20" s="10">
        <v>0</v>
      </c>
      <c r="E20" s="9">
        <v>0</v>
      </c>
      <c r="F20" s="2"/>
      <c r="G20" s="10">
        <v>1397.84</v>
      </c>
      <c r="H20" s="10">
        <v>1341.87</v>
      </c>
      <c r="I20" s="10">
        <f t="shared" si="7"/>
        <v>1341.87</v>
      </c>
      <c r="J20" s="10">
        <f t="shared" si="8"/>
        <v>0</v>
      </c>
      <c r="K20" s="9">
        <f t="shared" si="9"/>
        <v>0</v>
      </c>
      <c r="M20" s="11">
        <f>+K20-E20</f>
        <v>0</v>
      </c>
    </row>
    <row r="21" spans="1:13" x14ac:dyDescent="0.45">
      <c r="A21" s="9" t="s">
        <v>13</v>
      </c>
      <c r="B21" s="10">
        <v>2113.94</v>
      </c>
      <c r="C21" s="10">
        <v>2113.94</v>
      </c>
      <c r="D21" s="10">
        <v>0</v>
      </c>
      <c r="E21" s="9">
        <v>0</v>
      </c>
      <c r="F21" s="2"/>
      <c r="G21" s="10">
        <v>2113.94</v>
      </c>
      <c r="H21" s="10">
        <v>2029.31</v>
      </c>
      <c r="I21" s="10">
        <f t="shared" si="7"/>
        <v>2029.31</v>
      </c>
      <c r="J21" s="10">
        <f t="shared" si="8"/>
        <v>0</v>
      </c>
      <c r="K21" s="9">
        <f t="shared" si="9"/>
        <v>0</v>
      </c>
      <c r="M21" s="11">
        <f>+K21-E21</f>
        <v>0</v>
      </c>
    </row>
    <row r="22" spans="1:13" x14ac:dyDescent="0.45">
      <c r="A22" s="1"/>
      <c r="B22" s="13"/>
      <c r="C22" s="13"/>
      <c r="D22" s="13"/>
      <c r="E22" s="1"/>
      <c r="F22" s="2"/>
      <c r="G22" s="13"/>
      <c r="H22" s="13"/>
      <c r="I22" s="13"/>
      <c r="J22" s="13"/>
      <c r="K22" s="1"/>
    </row>
    <row r="23" spans="1:13" ht="18" x14ac:dyDescent="0.55000000000000004">
      <c r="A23" s="18" t="s">
        <v>18</v>
      </c>
      <c r="B23" s="13"/>
      <c r="C23" s="13"/>
      <c r="D23" s="13"/>
      <c r="E23" s="1"/>
      <c r="F23" s="2"/>
      <c r="G23" s="13"/>
      <c r="H23" s="13"/>
      <c r="I23" s="13"/>
      <c r="J23" s="13"/>
      <c r="K23" s="1"/>
    </row>
    <row r="24" spans="1:13" ht="42.75" x14ac:dyDescent="0.45">
      <c r="A24" s="9" t="s">
        <v>3</v>
      </c>
      <c r="B24" s="5" t="s">
        <v>4</v>
      </c>
      <c r="C24" s="5" t="s">
        <v>16</v>
      </c>
      <c r="D24" s="5" t="s">
        <v>6</v>
      </c>
      <c r="E24" s="5" t="s">
        <v>7</v>
      </c>
      <c r="F24" s="2"/>
      <c r="G24" s="5" t="s">
        <v>4</v>
      </c>
      <c r="H24" s="5" t="s">
        <v>8</v>
      </c>
      <c r="I24" s="5" t="s">
        <v>16</v>
      </c>
      <c r="J24" s="5" t="s">
        <v>6</v>
      </c>
      <c r="K24" s="5" t="s">
        <v>7</v>
      </c>
      <c r="M24" s="8" t="s">
        <v>9</v>
      </c>
    </row>
    <row r="25" spans="1:13" x14ac:dyDescent="0.45">
      <c r="A25" s="9" t="s">
        <v>10</v>
      </c>
      <c r="B25" s="10">
        <v>803.67</v>
      </c>
      <c r="C25" s="10">
        <v>803.67</v>
      </c>
      <c r="D25" s="10">
        <v>0</v>
      </c>
      <c r="E25" s="9">
        <v>0</v>
      </c>
      <c r="F25" s="2"/>
      <c r="G25" s="10">
        <v>803.67</v>
      </c>
      <c r="H25" s="10">
        <v>771.49</v>
      </c>
      <c r="I25" s="10">
        <f>+H25</f>
        <v>771.49</v>
      </c>
      <c r="J25" s="10">
        <f>+I25-H25</f>
        <v>0</v>
      </c>
      <c r="K25" s="9">
        <f>+J25*0.230769230769231</f>
        <v>0</v>
      </c>
      <c r="M25" s="11">
        <f>+K25-E25</f>
        <v>0</v>
      </c>
    </row>
    <row r="26" spans="1:13" x14ac:dyDescent="0.45">
      <c r="A26" s="9" t="s">
        <v>11</v>
      </c>
      <c r="B26" s="10">
        <v>1719.96</v>
      </c>
      <c r="C26" s="10">
        <v>1719.96</v>
      </c>
      <c r="D26" s="10">
        <v>0</v>
      </c>
      <c r="E26" s="9">
        <v>0</v>
      </c>
      <c r="F26" s="2"/>
      <c r="G26" s="10">
        <v>1719.96</v>
      </c>
      <c r="H26" s="10">
        <v>1651.09</v>
      </c>
      <c r="I26" s="10">
        <f t="shared" ref="I26:I28" si="10">+H26</f>
        <v>1651.09</v>
      </c>
      <c r="J26" s="10">
        <f t="shared" ref="J26:J28" si="11">+I26-H26</f>
        <v>0</v>
      </c>
      <c r="K26" s="9">
        <f t="shared" ref="K26:K28" si="12">+J26*0.230769230769231</f>
        <v>0</v>
      </c>
      <c r="M26" s="11">
        <f>+K26-E26</f>
        <v>0</v>
      </c>
    </row>
    <row r="27" spans="1:13" x14ac:dyDescent="0.45">
      <c r="A27" s="9" t="s">
        <v>12</v>
      </c>
      <c r="B27" s="10">
        <v>1603.36</v>
      </c>
      <c r="C27" s="10">
        <v>1603.36</v>
      </c>
      <c r="D27" s="10">
        <v>0</v>
      </c>
      <c r="E27" s="9">
        <v>0</v>
      </c>
      <c r="F27" s="2"/>
      <c r="G27" s="10">
        <v>1603.36</v>
      </c>
      <c r="H27" s="10">
        <v>1539.16</v>
      </c>
      <c r="I27" s="10">
        <f t="shared" si="10"/>
        <v>1539.16</v>
      </c>
      <c r="J27" s="10">
        <f t="shared" si="11"/>
        <v>0</v>
      </c>
      <c r="K27" s="9">
        <f t="shared" si="12"/>
        <v>0</v>
      </c>
      <c r="M27" s="11">
        <f>+K27-E27</f>
        <v>0</v>
      </c>
    </row>
    <row r="28" spans="1:13" x14ac:dyDescent="0.45">
      <c r="A28" s="9" t="s">
        <v>13</v>
      </c>
      <c r="B28" s="10">
        <v>2424.81</v>
      </c>
      <c r="C28" s="10">
        <v>2424.81</v>
      </c>
      <c r="D28" s="10">
        <v>0</v>
      </c>
      <c r="E28" s="9">
        <v>0</v>
      </c>
      <c r="F28" s="2"/>
      <c r="G28" s="10">
        <v>2424.81</v>
      </c>
      <c r="H28" s="10">
        <v>2327.71</v>
      </c>
      <c r="I28" s="10">
        <f t="shared" si="10"/>
        <v>2327.71</v>
      </c>
      <c r="J28" s="10">
        <f t="shared" si="11"/>
        <v>0</v>
      </c>
      <c r="K28" s="9">
        <f t="shared" si="12"/>
        <v>0</v>
      </c>
      <c r="M28" s="11">
        <f>+K28-E28</f>
        <v>0</v>
      </c>
    </row>
    <row r="29" spans="1:13" ht="26.45" customHeight="1" x14ac:dyDescent="0.45">
      <c r="A29" s="1"/>
      <c r="B29" s="13"/>
      <c r="C29" s="13"/>
      <c r="D29" s="13"/>
      <c r="E29" s="1"/>
      <c r="F29" s="2"/>
      <c r="G29" s="13"/>
      <c r="H29" s="13"/>
      <c r="I29" s="13"/>
      <c r="J29" s="13"/>
      <c r="K29" s="1"/>
    </row>
    <row r="30" spans="1:13" ht="18" x14ac:dyDescent="0.55000000000000004">
      <c r="A30" s="19" t="s">
        <v>19</v>
      </c>
      <c r="B30" s="1"/>
      <c r="C30" s="1"/>
      <c r="D30" s="1"/>
      <c r="E30" s="1"/>
      <c r="F30" s="2"/>
      <c r="G30" s="1"/>
      <c r="H30" s="1"/>
      <c r="I30" s="1"/>
      <c r="J30" s="1"/>
      <c r="K30" s="1"/>
    </row>
    <row r="31" spans="1:13" s="7" customFormat="1" ht="42.6" customHeight="1" x14ac:dyDescent="0.45">
      <c r="A31" s="9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6"/>
      <c r="G31" s="5" t="s">
        <v>4</v>
      </c>
      <c r="H31" s="5" t="s">
        <v>8</v>
      </c>
      <c r="I31" s="5" t="s">
        <v>5</v>
      </c>
      <c r="J31" s="5" t="s">
        <v>6</v>
      </c>
      <c r="K31"/>
      <c r="M31"/>
    </row>
    <row r="32" spans="1:13" x14ac:dyDescent="0.45">
      <c r="A32" s="9" t="s">
        <v>10</v>
      </c>
      <c r="B32" s="10">
        <v>700.67</v>
      </c>
      <c r="C32" s="10">
        <v>0</v>
      </c>
      <c r="D32" s="10">
        <v>700.67</v>
      </c>
      <c r="E32" s="9">
        <f t="shared" si="1"/>
        <v>161.69307692307692</v>
      </c>
      <c r="F32" s="2"/>
      <c r="G32" s="10">
        <v>700.67</v>
      </c>
      <c r="H32" s="10">
        <v>672.62</v>
      </c>
      <c r="I32" s="10">
        <v>0</v>
      </c>
      <c r="J32" s="10">
        <f>H32</f>
        <v>672.62</v>
      </c>
    </row>
    <row r="33" spans="1:10" x14ac:dyDescent="0.45">
      <c r="A33" s="9" t="s">
        <v>11</v>
      </c>
      <c r="B33" s="10">
        <v>1498.34</v>
      </c>
      <c r="C33" s="10">
        <v>0</v>
      </c>
      <c r="D33" s="10">
        <v>1498.34</v>
      </c>
      <c r="E33" s="9">
        <f>D33*12/52</f>
        <v>345.77076923076919</v>
      </c>
      <c r="F33" s="2"/>
      <c r="G33" s="10">
        <v>1498.34</v>
      </c>
      <c r="H33" s="10">
        <v>1438.35</v>
      </c>
      <c r="I33" s="10">
        <v>0</v>
      </c>
      <c r="J33" s="10">
        <f t="shared" ref="J33:J35" si="13">H33</f>
        <v>1438.35</v>
      </c>
    </row>
    <row r="34" spans="1:10" x14ac:dyDescent="0.45">
      <c r="A34" s="9" t="s">
        <v>12</v>
      </c>
      <c r="B34" s="10">
        <v>1397.84</v>
      </c>
      <c r="C34" s="10">
        <v>0</v>
      </c>
      <c r="D34" s="10">
        <v>1397.84</v>
      </c>
      <c r="E34" s="9">
        <f t="shared" si="1"/>
        <v>322.57846153846151</v>
      </c>
      <c r="F34" s="2"/>
      <c r="G34" s="10">
        <v>1397.84</v>
      </c>
      <c r="H34" s="10">
        <v>1341.87</v>
      </c>
      <c r="I34" s="10">
        <v>0</v>
      </c>
      <c r="J34" s="10">
        <f t="shared" si="13"/>
        <v>1341.87</v>
      </c>
    </row>
    <row r="35" spans="1:10" x14ac:dyDescent="0.45">
      <c r="A35" s="9" t="s">
        <v>13</v>
      </c>
      <c r="B35" s="10">
        <v>2113.94</v>
      </c>
      <c r="C35" s="10">
        <v>0</v>
      </c>
      <c r="D35" s="10">
        <v>2113.94</v>
      </c>
      <c r="E35" s="9">
        <f t="shared" si="1"/>
        <v>487.83230769230767</v>
      </c>
      <c r="F35" s="2"/>
      <c r="G35" s="10">
        <v>2113.94</v>
      </c>
      <c r="H35" s="10">
        <v>2029.31</v>
      </c>
      <c r="I35" s="10">
        <v>0</v>
      </c>
      <c r="J35" s="10">
        <f t="shared" si="13"/>
        <v>2029.31</v>
      </c>
    </row>
    <row r="36" spans="1:10" x14ac:dyDescent="0.45">
      <c r="A36" s="1"/>
      <c r="B36" s="13"/>
      <c r="C36" s="13"/>
      <c r="D36" s="13"/>
      <c r="E36" s="1"/>
      <c r="F36" s="14"/>
      <c r="G36" s="13"/>
      <c r="H36" s="13"/>
      <c r="I36" s="13"/>
      <c r="J36" s="13"/>
    </row>
    <row r="37" spans="1:10" ht="18" x14ac:dyDescent="0.55000000000000004">
      <c r="A37" s="19" t="s">
        <v>20</v>
      </c>
      <c r="B37" s="13"/>
      <c r="C37" s="13"/>
      <c r="D37" s="13"/>
      <c r="E37" s="1"/>
      <c r="F37" s="2"/>
      <c r="G37" s="13"/>
      <c r="H37" s="13"/>
      <c r="I37" s="13"/>
      <c r="J37" s="13"/>
    </row>
    <row r="38" spans="1:10" ht="42.75" x14ac:dyDescent="0.45">
      <c r="A38" s="9" t="s">
        <v>3</v>
      </c>
      <c r="B38" s="5" t="s">
        <v>4</v>
      </c>
      <c r="C38" s="5" t="s">
        <v>16</v>
      </c>
      <c r="D38" s="5" t="s">
        <v>6</v>
      </c>
      <c r="E38" s="5" t="s">
        <v>7</v>
      </c>
      <c r="F38" s="2"/>
      <c r="G38" s="5" t="s">
        <v>4</v>
      </c>
      <c r="H38" s="5" t="s">
        <v>8</v>
      </c>
      <c r="I38" s="5" t="s">
        <v>16</v>
      </c>
      <c r="J38" s="5" t="s">
        <v>6</v>
      </c>
    </row>
    <row r="39" spans="1:10" x14ac:dyDescent="0.45">
      <c r="A39" s="9" t="s">
        <v>10</v>
      </c>
      <c r="B39" s="10">
        <v>803.67</v>
      </c>
      <c r="C39" s="10">
        <v>0</v>
      </c>
      <c r="D39" s="10">
        <v>803.67</v>
      </c>
      <c r="E39" s="9">
        <f t="shared" si="1"/>
        <v>185.46230769230766</v>
      </c>
      <c r="F39" s="2"/>
      <c r="G39" s="10">
        <v>803.67</v>
      </c>
      <c r="H39" s="10">
        <v>771.49</v>
      </c>
      <c r="I39" s="10">
        <v>0</v>
      </c>
      <c r="J39" s="10">
        <f>H39</f>
        <v>771.49</v>
      </c>
    </row>
    <row r="40" spans="1:10" x14ac:dyDescent="0.45">
      <c r="A40" s="9" t="s">
        <v>11</v>
      </c>
      <c r="B40" s="10">
        <v>1719.96</v>
      </c>
      <c r="C40" s="10">
        <v>0</v>
      </c>
      <c r="D40" s="10">
        <v>1719.96</v>
      </c>
      <c r="E40" s="9">
        <f t="shared" si="1"/>
        <v>396.91384615384618</v>
      </c>
      <c r="F40" s="2"/>
      <c r="G40" s="10">
        <v>1719.96</v>
      </c>
      <c r="H40" s="10">
        <v>1651.09</v>
      </c>
      <c r="I40" s="10">
        <v>0</v>
      </c>
      <c r="J40" s="10">
        <f t="shared" ref="J40:J42" si="14">H40</f>
        <v>1651.09</v>
      </c>
    </row>
    <row r="41" spans="1:10" x14ac:dyDescent="0.45">
      <c r="A41" s="9" t="s">
        <v>12</v>
      </c>
      <c r="B41" s="10">
        <v>1603.36</v>
      </c>
      <c r="C41" s="10">
        <v>0</v>
      </c>
      <c r="D41" s="10">
        <v>1603.36</v>
      </c>
      <c r="E41" s="9">
        <f t="shared" si="1"/>
        <v>370.00615384615384</v>
      </c>
      <c r="F41" s="2"/>
      <c r="G41" s="10">
        <v>1603.36</v>
      </c>
      <c r="H41" s="10">
        <v>1539.16</v>
      </c>
      <c r="I41" s="10">
        <v>0</v>
      </c>
      <c r="J41" s="10">
        <f t="shared" si="14"/>
        <v>1539.16</v>
      </c>
    </row>
    <row r="42" spans="1:10" x14ac:dyDescent="0.45">
      <c r="A42" s="9" t="s">
        <v>13</v>
      </c>
      <c r="B42" s="10">
        <v>2424.81</v>
      </c>
      <c r="C42" s="10">
        <v>0</v>
      </c>
      <c r="D42" s="10">
        <v>2424.81</v>
      </c>
      <c r="E42" s="9">
        <f t="shared" si="1"/>
        <v>559.57153846153847</v>
      </c>
      <c r="F42" s="2"/>
      <c r="G42" s="10">
        <v>2424.81</v>
      </c>
      <c r="H42" s="10">
        <v>2327.71</v>
      </c>
      <c r="I42" s="10">
        <v>0</v>
      </c>
      <c r="J42" s="10">
        <f t="shared" si="14"/>
        <v>2327.71</v>
      </c>
    </row>
    <row r="43" spans="1:10" x14ac:dyDescent="0.45">
      <c r="B43" s="1"/>
      <c r="C43" s="1"/>
      <c r="D43" s="1"/>
      <c r="E43" s="1" t="s">
        <v>14</v>
      </c>
      <c r="F43" s="2"/>
      <c r="G43" s="1"/>
      <c r="H43" s="1"/>
      <c r="I43" s="1"/>
      <c r="J43" s="1"/>
    </row>
    <row r="44" spans="1:10" x14ac:dyDescent="0.45">
      <c r="B44" s="1"/>
      <c r="C44" s="1"/>
      <c r="D44" s="1"/>
      <c r="E44" s="1" t="s">
        <v>14</v>
      </c>
      <c r="F44" s="2"/>
      <c r="G44" s="1"/>
      <c r="H44" s="1"/>
      <c r="I44" s="1"/>
      <c r="J44" s="1"/>
    </row>
    <row r="45" spans="1:10" ht="18" x14ac:dyDescent="0.55000000000000004">
      <c r="A45" s="19" t="s">
        <v>21</v>
      </c>
      <c r="B45" s="13"/>
      <c r="C45" s="13"/>
      <c r="D45" s="13"/>
      <c r="E45" s="1" t="s">
        <v>14</v>
      </c>
      <c r="F45" s="2"/>
      <c r="G45" s="13"/>
      <c r="H45" s="13"/>
      <c r="I45" s="13"/>
      <c r="J45" s="13"/>
    </row>
    <row r="46" spans="1:10" ht="42.75" x14ac:dyDescent="0.45">
      <c r="A46" s="9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2"/>
      <c r="G46" s="5" t="s">
        <v>4</v>
      </c>
      <c r="H46" s="5" t="s">
        <v>8</v>
      </c>
      <c r="I46" s="5" t="s">
        <v>5</v>
      </c>
      <c r="J46" s="5" t="s">
        <v>6</v>
      </c>
    </row>
    <row r="47" spans="1:10" x14ac:dyDescent="0.45">
      <c r="A47" s="9" t="s">
        <v>10</v>
      </c>
      <c r="B47" s="10">
        <v>1550.29</v>
      </c>
      <c r="C47" s="10">
        <v>0</v>
      </c>
      <c r="D47" s="10">
        <v>1550.29</v>
      </c>
      <c r="E47" s="9">
        <f t="shared" si="1"/>
        <v>357.75923076923078</v>
      </c>
      <c r="F47" s="2"/>
      <c r="G47" s="10">
        <v>1550.29</v>
      </c>
      <c r="H47" s="10">
        <v>1488.22</v>
      </c>
      <c r="I47" s="10">
        <v>0</v>
      </c>
      <c r="J47" s="10">
        <f>+H47</f>
        <v>1488.22</v>
      </c>
    </row>
    <row r="48" spans="1:10" x14ac:dyDescent="0.45">
      <c r="A48" s="9" t="s">
        <v>11</v>
      </c>
      <c r="B48" s="10">
        <v>3317.68</v>
      </c>
      <c r="C48" s="10">
        <v>0</v>
      </c>
      <c r="D48" s="10">
        <v>3317.68</v>
      </c>
      <c r="E48" s="9">
        <f t="shared" si="1"/>
        <v>765.61846153846147</v>
      </c>
      <c r="F48" s="2"/>
      <c r="G48" s="10">
        <v>3317.68</v>
      </c>
      <c r="H48" s="10">
        <v>3184.85</v>
      </c>
      <c r="I48" s="10">
        <v>0</v>
      </c>
      <c r="J48" s="10">
        <f t="shared" ref="J48:J50" si="15">+H48</f>
        <v>3184.85</v>
      </c>
    </row>
    <row r="49" spans="1:23" x14ac:dyDescent="0.45">
      <c r="A49" s="9" t="s">
        <v>12</v>
      </c>
      <c r="B49" s="10">
        <v>4167.58</v>
      </c>
      <c r="C49" s="10">
        <v>0</v>
      </c>
      <c r="D49" s="10">
        <v>4167.58</v>
      </c>
      <c r="E49" s="9">
        <f t="shared" si="1"/>
        <v>961.74923076923073</v>
      </c>
      <c r="F49" s="14"/>
      <c r="G49" s="10">
        <v>4167.58</v>
      </c>
      <c r="H49" s="10">
        <v>4000.72</v>
      </c>
      <c r="I49" s="10">
        <v>0</v>
      </c>
      <c r="J49" s="10">
        <f t="shared" si="15"/>
        <v>4000.72</v>
      </c>
    </row>
    <row r="50" spans="1:23" x14ac:dyDescent="0.45">
      <c r="A50" s="9" t="s">
        <v>13</v>
      </c>
      <c r="B50" s="10">
        <v>4677.34</v>
      </c>
      <c r="C50" s="10">
        <v>0</v>
      </c>
      <c r="D50" s="10">
        <v>4677.34</v>
      </c>
      <c r="E50" s="9">
        <f t="shared" si="1"/>
        <v>1079.3861538461538</v>
      </c>
      <c r="F50" s="2"/>
      <c r="G50" s="10">
        <v>4677.34</v>
      </c>
      <c r="H50" s="10">
        <v>4490.07</v>
      </c>
      <c r="I50" s="10">
        <v>0</v>
      </c>
      <c r="J50" s="10">
        <f t="shared" si="15"/>
        <v>4490.07</v>
      </c>
    </row>
    <row r="51" spans="1:23" x14ac:dyDescent="0.45">
      <c r="A51" s="9"/>
      <c r="B51" s="5"/>
      <c r="C51" s="5"/>
      <c r="D51" s="5"/>
      <c r="E51" s="5"/>
      <c r="F51" s="2"/>
      <c r="G51" s="5"/>
      <c r="H51" s="5"/>
      <c r="I51" s="5"/>
      <c r="J51" s="5"/>
    </row>
    <row r="52" spans="1:23" x14ac:dyDescent="0.45">
      <c r="A52" s="1"/>
      <c r="B52" s="13"/>
      <c r="C52" s="13"/>
      <c r="D52" s="13"/>
      <c r="E52" s="1"/>
      <c r="F52" s="2"/>
      <c r="G52" s="13"/>
      <c r="H52" s="13"/>
      <c r="I52" s="13"/>
      <c r="J52" s="13"/>
    </row>
    <row r="53" spans="1:23" ht="18" x14ac:dyDescent="0.55000000000000004">
      <c r="A53" s="20" t="s">
        <v>22</v>
      </c>
      <c r="B53" s="1"/>
      <c r="C53" s="1"/>
      <c r="D53" s="1"/>
      <c r="E53" s="1" t="s">
        <v>14</v>
      </c>
      <c r="F53" s="2"/>
      <c r="G53" s="1"/>
      <c r="H53" s="1"/>
      <c r="I53" s="1"/>
      <c r="J53" s="1"/>
    </row>
    <row r="54" spans="1:23" s="7" customFormat="1" ht="42.6" customHeight="1" x14ac:dyDescent="0.45">
      <c r="A54" s="9" t="s">
        <v>3</v>
      </c>
      <c r="B54" s="5" t="s">
        <v>4</v>
      </c>
      <c r="C54" s="5" t="s">
        <v>5</v>
      </c>
      <c r="D54" s="5" t="s">
        <v>6</v>
      </c>
      <c r="E54" s="5" t="s">
        <v>7</v>
      </c>
      <c r="F54" s="6"/>
      <c r="G54" s="5" t="s">
        <v>4</v>
      </c>
      <c r="H54" s="5" t="s">
        <v>8</v>
      </c>
      <c r="I54" s="5" t="s">
        <v>5</v>
      </c>
      <c r="J54" s="5" t="s">
        <v>6</v>
      </c>
      <c r="K54"/>
      <c r="M54"/>
      <c r="N54"/>
      <c r="O54"/>
      <c r="P54"/>
      <c r="Q54"/>
      <c r="R54"/>
      <c r="S54"/>
      <c r="T54"/>
      <c r="U54"/>
      <c r="V54"/>
      <c r="W54"/>
    </row>
    <row r="55" spans="1:23" x14ac:dyDescent="0.45">
      <c r="A55" s="9" t="s">
        <v>10</v>
      </c>
      <c r="B55" s="10">
        <v>700.67</v>
      </c>
      <c r="C55" s="10">
        <f>B55</f>
        <v>700.67</v>
      </c>
      <c r="D55" s="10">
        <f>B55-C55</f>
        <v>0</v>
      </c>
      <c r="E55" s="9">
        <f>+D55*0.230769230769231</f>
        <v>0</v>
      </c>
      <c r="F55" s="2"/>
      <c r="G55" s="10">
        <v>700.67</v>
      </c>
      <c r="H55" s="10">
        <v>672.62</v>
      </c>
      <c r="I55" s="10">
        <f>+H55</f>
        <v>672.62</v>
      </c>
      <c r="J55" s="10">
        <f>+H55-I55</f>
        <v>0</v>
      </c>
    </row>
    <row r="56" spans="1:23" x14ac:dyDescent="0.45">
      <c r="A56" s="9" t="s">
        <v>11</v>
      </c>
      <c r="B56" s="10">
        <v>1498.34</v>
      </c>
      <c r="C56" s="10">
        <f>B55</f>
        <v>700.67</v>
      </c>
      <c r="D56" s="10">
        <f t="shared" ref="D56:D58" si="16">B56-C56</f>
        <v>797.67</v>
      </c>
      <c r="E56" s="9">
        <f t="shared" si="1"/>
        <v>184.0776923076923</v>
      </c>
      <c r="F56" s="2"/>
      <c r="G56" s="10">
        <v>1498.34</v>
      </c>
      <c r="H56" s="10">
        <v>1438.35</v>
      </c>
      <c r="I56" s="10">
        <f>+I55</f>
        <v>672.62</v>
      </c>
      <c r="J56" s="10">
        <f t="shared" ref="J56:J58" si="17">+H56-I56</f>
        <v>765.7299999999999</v>
      </c>
    </row>
    <row r="57" spans="1:23" x14ac:dyDescent="0.45">
      <c r="A57" s="9" t="s">
        <v>12</v>
      </c>
      <c r="B57" s="10">
        <v>1397.84</v>
      </c>
      <c r="C57" s="10">
        <f>B55</f>
        <v>700.67</v>
      </c>
      <c r="D57" s="10">
        <f t="shared" si="16"/>
        <v>697.17</v>
      </c>
      <c r="E57" s="9">
        <f t="shared" si="1"/>
        <v>160.8853846153846</v>
      </c>
      <c r="F57" s="2"/>
      <c r="G57" s="10">
        <v>1397.84</v>
      </c>
      <c r="H57" s="10">
        <v>1341.87</v>
      </c>
      <c r="I57" s="10">
        <f t="shared" ref="I57:I58" si="18">+I56</f>
        <v>672.62</v>
      </c>
      <c r="J57" s="10">
        <f t="shared" si="17"/>
        <v>669.24999999999989</v>
      </c>
    </row>
    <row r="58" spans="1:23" x14ac:dyDescent="0.45">
      <c r="A58" s="9" t="s">
        <v>13</v>
      </c>
      <c r="B58" s="10">
        <v>2113.94</v>
      </c>
      <c r="C58" s="10">
        <f>B55</f>
        <v>700.67</v>
      </c>
      <c r="D58" s="10">
        <f t="shared" si="16"/>
        <v>1413.27</v>
      </c>
      <c r="E58" s="9">
        <f t="shared" si="1"/>
        <v>326.13923076923072</v>
      </c>
      <c r="F58" s="2"/>
      <c r="G58" s="10">
        <v>2113.94</v>
      </c>
      <c r="H58" s="10">
        <v>2029.31</v>
      </c>
      <c r="I58" s="10">
        <f t="shared" si="18"/>
        <v>672.62</v>
      </c>
      <c r="J58" s="10">
        <f t="shared" si="17"/>
        <v>1356.69</v>
      </c>
    </row>
    <row r="59" spans="1:23" x14ac:dyDescent="0.45">
      <c r="A59" s="1"/>
      <c r="B59" s="13"/>
      <c r="C59" s="13"/>
      <c r="D59" s="13"/>
      <c r="E59" s="1"/>
      <c r="F59" s="14"/>
      <c r="G59" s="13"/>
      <c r="H59" s="13"/>
      <c r="I59" s="13"/>
      <c r="J59" s="13"/>
    </row>
    <row r="60" spans="1:23" ht="18" x14ac:dyDescent="0.55000000000000004">
      <c r="A60" s="20" t="s">
        <v>23</v>
      </c>
      <c r="B60" s="13"/>
      <c r="C60" s="13"/>
      <c r="D60" s="13"/>
      <c r="E60" s="1"/>
      <c r="F60" s="2"/>
      <c r="G60" s="13"/>
      <c r="H60" s="13"/>
      <c r="I60" s="13"/>
      <c r="J60" s="13"/>
    </row>
    <row r="61" spans="1:23" ht="42.75" x14ac:dyDescent="0.45">
      <c r="A61" s="9" t="s">
        <v>3</v>
      </c>
      <c r="B61" s="5" t="s">
        <v>4</v>
      </c>
      <c r="C61" s="5" t="s">
        <v>16</v>
      </c>
      <c r="D61" s="5" t="s">
        <v>6</v>
      </c>
      <c r="E61" s="5" t="s">
        <v>7</v>
      </c>
      <c r="F61" s="2"/>
      <c r="G61" s="5" t="s">
        <v>4</v>
      </c>
      <c r="H61" s="5" t="s">
        <v>8</v>
      </c>
      <c r="I61" s="5" t="s">
        <v>16</v>
      </c>
      <c r="J61" s="5" t="s">
        <v>6</v>
      </c>
    </row>
    <row r="62" spans="1:23" x14ac:dyDescent="0.45">
      <c r="A62" s="9" t="s">
        <v>10</v>
      </c>
      <c r="B62" s="10">
        <v>803.67</v>
      </c>
      <c r="C62" s="10">
        <f>B62</f>
        <v>803.67</v>
      </c>
      <c r="D62" s="10">
        <f>B62-C62</f>
        <v>0</v>
      </c>
      <c r="E62" s="9">
        <f t="shared" si="1"/>
        <v>0</v>
      </c>
      <c r="F62" s="2"/>
      <c r="G62" s="10">
        <v>803.67</v>
      </c>
      <c r="H62" s="10">
        <v>771.49</v>
      </c>
      <c r="I62" s="10">
        <f>+H62</f>
        <v>771.49</v>
      </c>
      <c r="J62" s="10">
        <f>+H62-I62</f>
        <v>0</v>
      </c>
    </row>
    <row r="63" spans="1:23" x14ac:dyDescent="0.45">
      <c r="A63" s="9" t="s">
        <v>11</v>
      </c>
      <c r="B63" s="10">
        <v>1719.96</v>
      </c>
      <c r="C63" s="10">
        <f>B62</f>
        <v>803.67</v>
      </c>
      <c r="D63" s="10">
        <f t="shared" ref="D63:D65" si="19">B63-C63</f>
        <v>916.29000000000008</v>
      </c>
      <c r="E63" s="9">
        <f>D63*12/52</f>
        <v>211.45153846153849</v>
      </c>
      <c r="F63" s="2"/>
      <c r="G63" s="10">
        <v>1719.96</v>
      </c>
      <c r="H63" s="10">
        <v>1651.09</v>
      </c>
      <c r="I63" s="10">
        <f>+I62</f>
        <v>771.49</v>
      </c>
      <c r="J63" s="10">
        <f t="shared" ref="J63:J65" si="20">+H63-I63</f>
        <v>879.59999999999991</v>
      </c>
    </row>
    <row r="64" spans="1:23" x14ac:dyDescent="0.45">
      <c r="A64" s="9" t="s">
        <v>12</v>
      </c>
      <c r="B64" s="10">
        <v>1603.36</v>
      </c>
      <c r="C64" s="10">
        <f>B62</f>
        <v>803.67</v>
      </c>
      <c r="D64" s="10">
        <f t="shared" si="19"/>
        <v>799.68999999999994</v>
      </c>
      <c r="E64" s="9">
        <f>D64*12/52</f>
        <v>184.54384615384612</v>
      </c>
      <c r="F64" s="2"/>
      <c r="G64" s="10">
        <v>1603.36</v>
      </c>
      <c r="H64" s="10">
        <v>1539.16</v>
      </c>
      <c r="I64" s="10">
        <f t="shared" ref="I64:I65" si="21">+I63</f>
        <v>771.49</v>
      </c>
      <c r="J64" s="10">
        <f t="shared" si="20"/>
        <v>767.67000000000007</v>
      </c>
    </row>
    <row r="65" spans="1:13" x14ac:dyDescent="0.45">
      <c r="A65" s="9" t="s">
        <v>13</v>
      </c>
      <c r="B65" s="10">
        <v>2424.81</v>
      </c>
      <c r="C65" s="10">
        <f>B62</f>
        <v>803.67</v>
      </c>
      <c r="D65" s="10">
        <f t="shared" si="19"/>
        <v>1621.1399999999999</v>
      </c>
      <c r="E65" s="9">
        <f>D65*12/52</f>
        <v>374.10923076923075</v>
      </c>
      <c r="F65" s="2"/>
      <c r="G65" s="10">
        <v>2424.81</v>
      </c>
      <c r="H65" s="10">
        <v>2327.71</v>
      </c>
      <c r="I65" s="10">
        <f t="shared" si="21"/>
        <v>771.49</v>
      </c>
      <c r="J65" s="10">
        <f t="shared" si="20"/>
        <v>1556.22</v>
      </c>
    </row>
    <row r="66" spans="1:13" x14ac:dyDescent="0.45">
      <c r="B66" s="1"/>
      <c r="C66" s="1"/>
      <c r="D66" s="1"/>
      <c r="E66" s="1"/>
      <c r="F66" s="2"/>
      <c r="G66" s="1"/>
      <c r="H66" s="1"/>
      <c r="I66" s="1"/>
      <c r="J66" s="1"/>
    </row>
    <row r="67" spans="1:13" x14ac:dyDescent="0.45">
      <c r="B67" s="1"/>
      <c r="C67" s="1"/>
      <c r="D67" s="1"/>
      <c r="E67" s="1"/>
      <c r="F67" s="2"/>
      <c r="G67" s="1"/>
      <c r="H67" s="1"/>
      <c r="I67" s="1"/>
      <c r="J67" s="1"/>
    </row>
    <row r="68" spans="1:13" ht="18" x14ac:dyDescent="0.55000000000000004">
      <c r="A68" s="20" t="s">
        <v>24</v>
      </c>
      <c r="B68" s="13"/>
      <c r="C68" s="13"/>
      <c r="D68" s="13"/>
      <c r="E68" s="1"/>
      <c r="F68" s="2"/>
      <c r="G68" s="13"/>
      <c r="H68" s="13"/>
      <c r="I68" s="13"/>
      <c r="J68" s="13"/>
    </row>
    <row r="69" spans="1:13" ht="42.75" x14ac:dyDescent="0.45">
      <c r="A69" s="9" t="s">
        <v>3</v>
      </c>
      <c r="B69" s="5" t="s">
        <v>4</v>
      </c>
      <c r="C69" s="5" t="s">
        <v>5</v>
      </c>
      <c r="D69" s="5" t="s">
        <v>6</v>
      </c>
      <c r="E69" s="5" t="s">
        <v>7</v>
      </c>
      <c r="F69" s="2"/>
      <c r="G69" s="5" t="s">
        <v>4</v>
      </c>
      <c r="H69" s="5" t="s">
        <v>8</v>
      </c>
      <c r="I69" s="5" t="s">
        <v>16</v>
      </c>
      <c r="J69" s="5" t="s">
        <v>6</v>
      </c>
    </row>
    <row r="70" spans="1:13" x14ac:dyDescent="0.45">
      <c r="A70" s="9" t="s">
        <v>10</v>
      </c>
      <c r="B70" s="10">
        <v>1550.29</v>
      </c>
      <c r="C70" s="10">
        <f>B70</f>
        <v>1550.29</v>
      </c>
      <c r="D70" s="10">
        <f>B70-C70</f>
        <v>0</v>
      </c>
      <c r="E70" s="9">
        <f t="shared" ref="E70:E95" si="22">D70*12/52</f>
        <v>0</v>
      </c>
      <c r="F70" s="2"/>
      <c r="G70" s="10">
        <v>1550.29</v>
      </c>
      <c r="H70" s="10">
        <v>1488.22</v>
      </c>
      <c r="I70" s="10">
        <f>+H70</f>
        <v>1488.22</v>
      </c>
      <c r="J70" s="10">
        <f>+H70-I70</f>
        <v>0</v>
      </c>
    </row>
    <row r="71" spans="1:13" x14ac:dyDescent="0.45">
      <c r="A71" s="9" t="s">
        <v>11</v>
      </c>
      <c r="B71" s="10">
        <v>3317.68</v>
      </c>
      <c r="C71" s="10">
        <f>B70</f>
        <v>1550.29</v>
      </c>
      <c r="D71" s="10">
        <f t="shared" ref="D71:D73" si="23">B71-C71</f>
        <v>1767.3899999999999</v>
      </c>
      <c r="E71" s="9">
        <f t="shared" si="22"/>
        <v>407.85923076923075</v>
      </c>
      <c r="F71" s="2"/>
      <c r="G71" s="10">
        <v>3317.68</v>
      </c>
      <c r="H71" s="10">
        <v>3184.85</v>
      </c>
      <c r="I71" s="10">
        <f>+I70</f>
        <v>1488.22</v>
      </c>
      <c r="J71" s="10">
        <f t="shared" ref="J71:J73" si="24">+H71-I71</f>
        <v>1696.6299999999999</v>
      </c>
    </row>
    <row r="72" spans="1:13" x14ac:dyDescent="0.45">
      <c r="A72" s="9" t="s">
        <v>12</v>
      </c>
      <c r="B72" s="10">
        <v>4167.58</v>
      </c>
      <c r="C72" s="10">
        <f>B70</f>
        <v>1550.29</v>
      </c>
      <c r="D72" s="10">
        <f t="shared" si="23"/>
        <v>2617.29</v>
      </c>
      <c r="E72" s="9">
        <f t="shared" si="22"/>
        <v>603.99</v>
      </c>
      <c r="F72" s="14"/>
      <c r="G72" s="10">
        <v>4167.58</v>
      </c>
      <c r="H72" s="10">
        <v>4000.72</v>
      </c>
      <c r="I72" s="10">
        <f t="shared" ref="I72:I73" si="25">+I71</f>
        <v>1488.22</v>
      </c>
      <c r="J72" s="10">
        <f t="shared" si="24"/>
        <v>2512.5</v>
      </c>
    </row>
    <row r="73" spans="1:13" x14ac:dyDescent="0.45">
      <c r="A73" s="9" t="s">
        <v>13</v>
      </c>
      <c r="B73" s="10">
        <v>4677.34</v>
      </c>
      <c r="C73" s="10">
        <f>B70</f>
        <v>1550.29</v>
      </c>
      <c r="D73" s="10">
        <f t="shared" si="23"/>
        <v>3127.05</v>
      </c>
      <c r="E73" s="9">
        <f t="shared" si="22"/>
        <v>721.62692307692316</v>
      </c>
      <c r="F73" s="2"/>
      <c r="G73" s="10">
        <v>4677.34</v>
      </c>
      <c r="H73" s="10">
        <v>4490.07</v>
      </c>
      <c r="I73" s="10">
        <f t="shared" si="25"/>
        <v>1488.22</v>
      </c>
      <c r="J73" s="10">
        <f t="shared" si="24"/>
        <v>3001.8499999999995</v>
      </c>
    </row>
    <row r="75" spans="1:13" ht="18" x14ac:dyDescent="0.55000000000000004">
      <c r="A75" s="21" t="s">
        <v>25</v>
      </c>
      <c r="B75" s="1"/>
      <c r="C75" s="1"/>
      <c r="D75" s="1"/>
      <c r="E75" s="1"/>
      <c r="F75" s="2"/>
      <c r="G75" s="1"/>
      <c r="H75" s="1"/>
      <c r="I75" s="1"/>
      <c r="J75" s="1"/>
    </row>
    <row r="76" spans="1:13" s="7" customFormat="1" ht="42.6" customHeight="1" x14ac:dyDescent="0.45">
      <c r="A76" s="9" t="s">
        <v>3</v>
      </c>
      <c r="B76" s="5" t="s">
        <v>4</v>
      </c>
      <c r="C76" s="5" t="s">
        <v>5</v>
      </c>
      <c r="D76" s="5" t="s">
        <v>6</v>
      </c>
      <c r="E76" s="5" t="s">
        <v>7</v>
      </c>
      <c r="F76" s="6"/>
      <c r="G76" s="5" t="s">
        <v>4</v>
      </c>
      <c r="H76" s="5" t="s">
        <v>8</v>
      </c>
      <c r="I76" s="5" t="s">
        <v>5</v>
      </c>
      <c r="J76" s="5" t="s">
        <v>6</v>
      </c>
      <c r="K76"/>
      <c r="M76"/>
    </row>
    <row r="77" spans="1:13" x14ac:dyDescent="0.45">
      <c r="A77" s="9" t="s">
        <v>10</v>
      </c>
      <c r="B77" s="10">
        <v>700.67</v>
      </c>
      <c r="C77" s="10">
        <v>200</v>
      </c>
      <c r="D77" s="10">
        <f>B77-C77</f>
        <v>500.66999999999996</v>
      </c>
      <c r="E77" s="9">
        <f t="shared" si="22"/>
        <v>115.53923076923076</v>
      </c>
      <c r="F77" s="2"/>
      <c r="G77" s="10">
        <v>700.67</v>
      </c>
      <c r="H77" s="10">
        <v>672.62</v>
      </c>
      <c r="I77" s="10">
        <v>200</v>
      </c>
      <c r="J77" s="10">
        <f>H77-I77</f>
        <v>472.62</v>
      </c>
    </row>
    <row r="78" spans="1:13" x14ac:dyDescent="0.45">
      <c r="A78" s="9" t="s">
        <v>11</v>
      </c>
      <c r="B78" s="10">
        <v>1498.34</v>
      </c>
      <c r="C78" s="10">
        <v>200</v>
      </c>
      <c r="D78" s="10">
        <f t="shared" ref="D78:D80" si="26">B78-C78</f>
        <v>1298.3399999999999</v>
      </c>
      <c r="E78" s="9">
        <f t="shared" si="22"/>
        <v>299.61692307692306</v>
      </c>
      <c r="F78" s="2"/>
      <c r="G78" s="10">
        <v>1498.34</v>
      </c>
      <c r="H78" s="10">
        <v>1438.35</v>
      </c>
      <c r="I78" s="10">
        <v>200</v>
      </c>
      <c r="J78" s="10">
        <f t="shared" ref="J78:J80" si="27">H78-I78</f>
        <v>1238.3499999999999</v>
      </c>
    </row>
    <row r="79" spans="1:13" x14ac:dyDescent="0.45">
      <c r="A79" s="9" t="s">
        <v>12</v>
      </c>
      <c r="B79" s="10">
        <v>1397.84</v>
      </c>
      <c r="C79" s="10">
        <v>200</v>
      </c>
      <c r="D79" s="10">
        <f t="shared" si="26"/>
        <v>1197.8399999999999</v>
      </c>
      <c r="E79" s="9">
        <f t="shared" si="22"/>
        <v>276.42461538461532</v>
      </c>
      <c r="F79" s="2"/>
      <c r="G79" s="10">
        <v>1397.84</v>
      </c>
      <c r="H79" s="10">
        <v>1341.87</v>
      </c>
      <c r="I79" s="10">
        <v>200</v>
      </c>
      <c r="J79" s="10">
        <f t="shared" si="27"/>
        <v>1141.8699999999999</v>
      </c>
    </row>
    <row r="80" spans="1:13" x14ac:dyDescent="0.45">
      <c r="A80" s="9" t="s">
        <v>13</v>
      </c>
      <c r="B80" s="10">
        <v>2113.94</v>
      </c>
      <c r="C80" s="10">
        <v>200</v>
      </c>
      <c r="D80" s="10">
        <f t="shared" si="26"/>
        <v>1913.94</v>
      </c>
      <c r="E80" s="9">
        <f t="shared" si="22"/>
        <v>441.67846153846153</v>
      </c>
      <c r="F80" s="2"/>
      <c r="G80" s="10">
        <v>2113.94</v>
      </c>
      <c r="H80" s="10">
        <v>2029.31</v>
      </c>
      <c r="I80" s="10">
        <v>200</v>
      </c>
      <c r="J80" s="10">
        <f t="shared" si="27"/>
        <v>1829.31</v>
      </c>
    </row>
    <row r="81" spans="1:10" x14ac:dyDescent="0.45">
      <c r="A81" s="1"/>
      <c r="B81" s="13"/>
      <c r="C81" s="13"/>
      <c r="D81" s="13"/>
      <c r="E81" s="1"/>
      <c r="F81" s="14"/>
      <c r="G81" s="13"/>
      <c r="H81" s="13"/>
      <c r="I81" s="13"/>
      <c r="J81" s="13"/>
    </row>
    <row r="82" spans="1:10" ht="18" x14ac:dyDescent="0.55000000000000004">
      <c r="A82" s="21" t="s">
        <v>26</v>
      </c>
      <c r="B82" s="13"/>
      <c r="C82" s="13"/>
      <c r="D82" s="13"/>
      <c r="E82" s="1"/>
      <c r="F82" s="2"/>
      <c r="G82" s="13"/>
      <c r="H82" s="13"/>
      <c r="I82" s="13"/>
      <c r="J82" s="13"/>
    </row>
    <row r="83" spans="1:10" ht="42.75" x14ac:dyDescent="0.45">
      <c r="A83" s="9" t="s">
        <v>3</v>
      </c>
      <c r="B83" s="5" t="s">
        <v>4</v>
      </c>
      <c r="C83" s="5" t="s">
        <v>16</v>
      </c>
      <c r="D83" s="5" t="s">
        <v>6</v>
      </c>
      <c r="E83" s="5" t="s">
        <v>7</v>
      </c>
      <c r="F83" s="2"/>
      <c r="G83" s="5" t="s">
        <v>4</v>
      </c>
      <c r="H83" s="5" t="s">
        <v>8</v>
      </c>
      <c r="I83" s="5" t="s">
        <v>16</v>
      </c>
      <c r="J83" s="5" t="s">
        <v>6</v>
      </c>
    </row>
    <row r="84" spans="1:10" x14ac:dyDescent="0.45">
      <c r="A84" s="9" t="s">
        <v>10</v>
      </c>
      <c r="B84" s="10">
        <v>803.67</v>
      </c>
      <c r="C84" s="10">
        <v>200</v>
      </c>
      <c r="D84" s="10">
        <f>B84-C84</f>
        <v>603.66999999999996</v>
      </c>
      <c r="E84" s="9">
        <f t="shared" si="22"/>
        <v>139.30846153846153</v>
      </c>
      <c r="F84" s="2"/>
      <c r="G84" s="10">
        <v>803.67</v>
      </c>
      <c r="H84" s="10">
        <v>771.49</v>
      </c>
      <c r="I84" s="10">
        <v>200</v>
      </c>
      <c r="J84" s="10">
        <f>H84-I84</f>
        <v>571.49</v>
      </c>
    </row>
    <row r="85" spans="1:10" x14ac:dyDescent="0.45">
      <c r="A85" s="9" t="s">
        <v>11</v>
      </c>
      <c r="B85" s="10">
        <v>1719.96</v>
      </c>
      <c r="C85" s="10">
        <v>200</v>
      </c>
      <c r="D85" s="10">
        <f t="shared" ref="D85:D87" si="28">B85-C85</f>
        <v>1519.96</v>
      </c>
      <c r="E85" s="9">
        <f t="shared" si="22"/>
        <v>350.76</v>
      </c>
      <c r="F85" s="2"/>
      <c r="G85" s="10">
        <v>1719.96</v>
      </c>
      <c r="H85" s="10">
        <v>1651.09</v>
      </c>
      <c r="I85" s="10">
        <v>200</v>
      </c>
      <c r="J85" s="10">
        <f t="shared" ref="J85:J87" si="29">H85-I85</f>
        <v>1451.09</v>
      </c>
    </row>
    <row r="86" spans="1:10" x14ac:dyDescent="0.45">
      <c r="A86" s="9" t="s">
        <v>12</v>
      </c>
      <c r="B86" s="10">
        <v>1603.36</v>
      </c>
      <c r="C86" s="10">
        <v>200</v>
      </c>
      <c r="D86" s="10">
        <f t="shared" si="28"/>
        <v>1403.36</v>
      </c>
      <c r="E86" s="9">
        <f t="shared" si="22"/>
        <v>323.8523076923077</v>
      </c>
      <c r="F86" s="2"/>
      <c r="G86" s="10">
        <v>1603.36</v>
      </c>
      <c r="H86" s="10">
        <v>1539.16</v>
      </c>
      <c r="I86" s="10">
        <v>200</v>
      </c>
      <c r="J86" s="10">
        <f t="shared" si="29"/>
        <v>1339.16</v>
      </c>
    </row>
    <row r="87" spans="1:10" x14ac:dyDescent="0.45">
      <c r="A87" s="9" t="s">
        <v>13</v>
      </c>
      <c r="B87" s="10">
        <v>2424.81</v>
      </c>
      <c r="C87" s="10">
        <v>200</v>
      </c>
      <c r="D87" s="10">
        <f t="shared" si="28"/>
        <v>2224.81</v>
      </c>
      <c r="E87" s="9">
        <f t="shared" si="22"/>
        <v>513.41769230769228</v>
      </c>
      <c r="F87" s="2"/>
      <c r="G87" s="10">
        <v>2424.81</v>
      </c>
      <c r="H87" s="10">
        <v>2327.71</v>
      </c>
      <c r="I87" s="10">
        <v>200</v>
      </c>
      <c r="J87" s="10">
        <f t="shared" si="29"/>
        <v>2127.71</v>
      </c>
    </row>
    <row r="88" spans="1:10" x14ac:dyDescent="0.45">
      <c r="B88" s="1"/>
      <c r="C88" s="1"/>
      <c r="D88" s="1"/>
      <c r="E88" s="1" t="s">
        <v>14</v>
      </c>
      <c r="F88" s="2"/>
      <c r="G88" s="1"/>
      <c r="H88" s="1"/>
      <c r="I88" s="1"/>
      <c r="J88" s="1"/>
    </row>
    <row r="89" spans="1:10" x14ac:dyDescent="0.45">
      <c r="B89" s="1"/>
      <c r="C89" s="1"/>
      <c r="D89" s="1"/>
      <c r="E89" s="1"/>
      <c r="F89" s="2"/>
      <c r="G89" s="1"/>
      <c r="H89" s="1"/>
      <c r="I89" s="1"/>
      <c r="J89" s="1"/>
    </row>
    <row r="90" spans="1:10" ht="18" x14ac:dyDescent="0.55000000000000004">
      <c r="A90" s="21" t="s">
        <v>27</v>
      </c>
      <c r="B90" s="13"/>
      <c r="C90" s="13"/>
      <c r="D90" s="13"/>
      <c r="E90" s="1"/>
      <c r="F90" s="2"/>
      <c r="G90" s="13"/>
      <c r="H90" s="13"/>
      <c r="I90" s="13"/>
      <c r="J90" s="13"/>
    </row>
    <row r="91" spans="1:10" ht="42.75" x14ac:dyDescent="0.45">
      <c r="A91" s="9" t="s">
        <v>3</v>
      </c>
      <c r="B91" s="5" t="s">
        <v>4</v>
      </c>
      <c r="C91" s="5" t="s">
        <v>5</v>
      </c>
      <c r="D91" s="5" t="s">
        <v>6</v>
      </c>
      <c r="E91" s="5" t="s">
        <v>7</v>
      </c>
      <c r="F91" s="2"/>
      <c r="G91" s="5" t="s">
        <v>4</v>
      </c>
      <c r="H91" s="5" t="s">
        <v>8</v>
      </c>
      <c r="I91" s="5" t="s">
        <v>5</v>
      </c>
      <c r="J91" s="5" t="s">
        <v>6</v>
      </c>
    </row>
    <row r="92" spans="1:10" x14ac:dyDescent="0.45">
      <c r="A92" s="9" t="s">
        <v>10</v>
      </c>
      <c r="B92" s="10">
        <v>1550.29</v>
      </c>
      <c r="C92" s="10">
        <v>200</v>
      </c>
      <c r="D92" s="10">
        <f>B92-C92</f>
        <v>1350.29</v>
      </c>
      <c r="E92" s="9">
        <f t="shared" si="22"/>
        <v>311.60538461538459</v>
      </c>
      <c r="F92" s="2"/>
      <c r="G92" s="10">
        <v>1550.29</v>
      </c>
      <c r="H92" s="10">
        <v>1488.22</v>
      </c>
      <c r="I92" s="10">
        <v>200</v>
      </c>
      <c r="J92" s="10">
        <f>H92-I92</f>
        <v>1288.22</v>
      </c>
    </row>
    <row r="93" spans="1:10" x14ac:dyDescent="0.45">
      <c r="A93" s="9" t="s">
        <v>11</v>
      </c>
      <c r="B93" s="10">
        <v>3317.68</v>
      </c>
      <c r="C93" s="10">
        <v>200</v>
      </c>
      <c r="D93" s="10">
        <f t="shared" ref="D93:D95" si="30">B93-C93</f>
        <v>3117.68</v>
      </c>
      <c r="E93" s="9">
        <f t="shared" si="22"/>
        <v>719.46461538461529</v>
      </c>
      <c r="F93" s="2"/>
      <c r="G93" s="10">
        <v>3317.68</v>
      </c>
      <c r="H93" s="10">
        <v>3184.85</v>
      </c>
      <c r="I93" s="10">
        <v>200</v>
      </c>
      <c r="J93" s="10">
        <f t="shared" ref="J93:J95" si="31">H93-I93</f>
        <v>2984.85</v>
      </c>
    </row>
    <row r="94" spans="1:10" x14ac:dyDescent="0.45">
      <c r="A94" s="9" t="s">
        <v>12</v>
      </c>
      <c r="B94" s="10">
        <v>4167.58</v>
      </c>
      <c r="C94" s="10">
        <v>200</v>
      </c>
      <c r="D94" s="10">
        <f t="shared" si="30"/>
        <v>3967.58</v>
      </c>
      <c r="E94" s="9">
        <f t="shared" si="22"/>
        <v>915.59538461538455</v>
      </c>
      <c r="F94" s="14"/>
      <c r="G94" s="10">
        <v>4167.58</v>
      </c>
      <c r="H94" s="10">
        <v>4000.72</v>
      </c>
      <c r="I94" s="10">
        <v>200</v>
      </c>
      <c r="J94" s="10">
        <f t="shared" si="31"/>
        <v>3800.72</v>
      </c>
    </row>
    <row r="95" spans="1:10" x14ac:dyDescent="0.45">
      <c r="A95" s="9" t="s">
        <v>13</v>
      </c>
      <c r="B95" s="10">
        <v>4677.34</v>
      </c>
      <c r="C95" s="10">
        <v>200</v>
      </c>
      <c r="D95" s="10">
        <f t="shared" si="30"/>
        <v>4477.34</v>
      </c>
      <c r="E95" s="9">
        <f t="shared" si="22"/>
        <v>1033.2323076923078</v>
      </c>
      <c r="F95" s="2"/>
      <c r="G95" s="10">
        <v>4677.34</v>
      </c>
      <c r="H95" s="10">
        <v>4490.07</v>
      </c>
      <c r="I95" s="10">
        <v>200</v>
      </c>
      <c r="J95" s="10">
        <f t="shared" si="31"/>
        <v>4290.07</v>
      </c>
    </row>
    <row r="96" spans="1:10" x14ac:dyDescent="0.45">
      <c r="B96" s="1"/>
      <c r="C96" s="1"/>
      <c r="D96" s="1"/>
      <c r="E96" s="1" t="s">
        <v>14</v>
      </c>
      <c r="F96" s="2"/>
      <c r="G96" s="1"/>
      <c r="H96" s="1"/>
      <c r="I96" s="1"/>
      <c r="J96" s="1"/>
    </row>
    <row r="97" spans="1:10" ht="18" x14ac:dyDescent="0.55000000000000004">
      <c r="A97" s="22" t="s">
        <v>28</v>
      </c>
      <c r="B97" s="1"/>
      <c r="C97" s="1"/>
      <c r="D97" s="1"/>
      <c r="E97" s="1" t="s">
        <v>14</v>
      </c>
      <c r="F97" s="2"/>
      <c r="G97" s="1"/>
      <c r="H97" s="1"/>
      <c r="I97" s="1"/>
      <c r="J97" s="1"/>
    </row>
    <row r="98" spans="1:10" ht="42.6" customHeight="1" x14ac:dyDescent="0.45"/>
  </sheetData>
  <mergeCells count="1">
    <mergeCell ref="G1:R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workbookViewId="0">
      <selection activeCell="A34" sqref="A34"/>
    </sheetView>
  </sheetViews>
  <sheetFormatPr defaultRowHeight="14.25" x14ac:dyDescent="0.45"/>
  <cols>
    <col min="1" max="1" width="85.86328125" bestFit="1" customWidth="1"/>
    <col min="2" max="2" width="32" customWidth="1"/>
    <col min="3" max="3" width="14.1328125" bestFit="1" customWidth="1"/>
    <col min="4" max="4" width="16" customWidth="1"/>
    <col min="5" max="5" width="15.1328125" customWidth="1"/>
    <col min="6" max="6" width="13.3984375" customWidth="1"/>
    <col min="7" max="7" width="18.73046875" customWidth="1"/>
    <col min="8" max="8" width="12.3984375" bestFit="1" customWidth="1"/>
    <col min="9" max="9" width="17.86328125" bestFit="1" customWidth="1"/>
    <col min="10" max="10" width="15.73046875" bestFit="1" customWidth="1"/>
    <col min="11" max="11" width="16.73046875" bestFit="1" customWidth="1"/>
    <col min="13" max="13" width="12.3984375" bestFit="1" customWidth="1"/>
    <col min="14" max="14" width="17.86328125" bestFit="1" customWidth="1"/>
    <col min="15" max="15" width="15.73046875" bestFit="1" customWidth="1"/>
    <col min="16" max="16" width="16.73046875" bestFit="1" customWidth="1"/>
  </cols>
  <sheetData>
    <row r="1" spans="1:12" x14ac:dyDescent="0.4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6.45" customHeight="1" x14ac:dyDescent="0.45">
      <c r="A2" s="1"/>
      <c r="B2" s="13"/>
      <c r="C2" s="13"/>
      <c r="D2" s="13"/>
      <c r="E2" s="1"/>
    </row>
    <row r="3" spans="1:12" ht="18" x14ac:dyDescent="0.55000000000000004">
      <c r="A3" s="19" t="s">
        <v>38</v>
      </c>
      <c r="B3" s="1"/>
      <c r="C3" s="1"/>
      <c r="D3" s="1"/>
      <c r="E3" s="1"/>
    </row>
    <row r="4" spans="1:12" s="7" customFormat="1" ht="42.6" customHeight="1" x14ac:dyDescent="0.45">
      <c r="A4" s="9" t="s">
        <v>3</v>
      </c>
      <c r="B4" s="5" t="s">
        <v>8</v>
      </c>
      <c r="C4" s="5" t="s">
        <v>5</v>
      </c>
      <c r="D4" s="5" t="s">
        <v>6</v>
      </c>
      <c r="E4"/>
      <c r="G4"/>
    </row>
    <row r="5" spans="1:12" x14ac:dyDescent="0.45">
      <c r="A5" s="9" t="s">
        <v>10</v>
      </c>
      <c r="B5" s="10">
        <v>672.62</v>
      </c>
      <c r="C5" s="10">
        <v>0</v>
      </c>
      <c r="D5" s="10">
        <f>B5</f>
        <v>672.62</v>
      </c>
    </row>
    <row r="6" spans="1:12" x14ac:dyDescent="0.45">
      <c r="A6" s="9" t="s">
        <v>11</v>
      </c>
      <c r="B6" s="10">
        <v>1438.35</v>
      </c>
      <c r="C6" s="10">
        <v>0</v>
      </c>
      <c r="D6" s="10">
        <f t="shared" ref="D6:D8" si="0">B6</f>
        <v>1438.35</v>
      </c>
    </row>
    <row r="7" spans="1:12" x14ac:dyDescent="0.45">
      <c r="A7" s="9" t="s">
        <v>12</v>
      </c>
      <c r="B7" s="10">
        <v>1341.87</v>
      </c>
      <c r="C7" s="10">
        <v>0</v>
      </c>
      <c r="D7" s="10">
        <f t="shared" si="0"/>
        <v>1341.87</v>
      </c>
    </row>
    <row r="8" spans="1:12" x14ac:dyDescent="0.45">
      <c r="A8" s="9" t="s">
        <v>13</v>
      </c>
      <c r="B8" s="10">
        <v>2029.31</v>
      </c>
      <c r="C8" s="10">
        <v>0</v>
      </c>
      <c r="D8" s="10">
        <f t="shared" si="0"/>
        <v>2029.31</v>
      </c>
    </row>
    <row r="9" spans="1:12" x14ac:dyDescent="0.45">
      <c r="A9" s="1"/>
      <c r="B9" s="13"/>
      <c r="C9" s="13"/>
      <c r="D9" s="13"/>
    </row>
    <row r="10" spans="1:12" ht="18" x14ac:dyDescent="0.55000000000000004">
      <c r="A10" s="19" t="s">
        <v>20</v>
      </c>
      <c r="B10" s="13"/>
      <c r="C10" s="13"/>
      <c r="D10" s="13"/>
    </row>
    <row r="11" spans="1:12" ht="42.75" x14ac:dyDescent="0.45">
      <c r="A11" s="9" t="s">
        <v>3</v>
      </c>
      <c r="B11" s="5" t="s">
        <v>8</v>
      </c>
      <c r="C11" s="5" t="s">
        <v>16</v>
      </c>
      <c r="D11" s="5" t="s">
        <v>6</v>
      </c>
    </row>
    <row r="12" spans="1:12" x14ac:dyDescent="0.45">
      <c r="A12" s="9" t="s">
        <v>10</v>
      </c>
      <c r="B12" s="10">
        <v>771.49</v>
      </c>
      <c r="C12" s="10">
        <v>0</v>
      </c>
      <c r="D12" s="10">
        <f>B12</f>
        <v>771.49</v>
      </c>
    </row>
    <row r="13" spans="1:12" x14ac:dyDescent="0.45">
      <c r="A13" s="9" t="s">
        <v>11</v>
      </c>
      <c r="B13" s="10">
        <v>1651.09</v>
      </c>
      <c r="C13" s="10">
        <v>0</v>
      </c>
      <c r="D13" s="10">
        <f t="shared" ref="D13:D15" si="1">B13</f>
        <v>1651.09</v>
      </c>
    </row>
    <row r="14" spans="1:12" x14ac:dyDescent="0.45">
      <c r="A14" s="9" t="s">
        <v>12</v>
      </c>
      <c r="B14" s="10">
        <v>1539.16</v>
      </c>
      <c r="C14" s="10">
        <v>0</v>
      </c>
      <c r="D14" s="10">
        <f t="shared" si="1"/>
        <v>1539.16</v>
      </c>
    </row>
    <row r="15" spans="1:12" x14ac:dyDescent="0.45">
      <c r="A15" s="9" t="s">
        <v>13</v>
      </c>
      <c r="B15" s="10">
        <v>2327.71</v>
      </c>
      <c r="C15" s="10">
        <v>0</v>
      </c>
      <c r="D15" s="10">
        <f t="shared" si="1"/>
        <v>2327.71</v>
      </c>
    </row>
    <row r="16" spans="1:12" x14ac:dyDescent="0.45">
      <c r="B16" s="1"/>
      <c r="C16" s="1"/>
      <c r="D16" s="1"/>
    </row>
    <row r="17" spans="1:17" x14ac:dyDescent="0.45">
      <c r="B17" s="1"/>
      <c r="C17" s="1"/>
      <c r="D17" s="1"/>
    </row>
    <row r="18" spans="1:17" ht="18" x14ac:dyDescent="0.55000000000000004">
      <c r="A18" s="19" t="s">
        <v>21</v>
      </c>
      <c r="B18" s="13"/>
      <c r="C18" s="13"/>
      <c r="D18" s="13"/>
    </row>
    <row r="19" spans="1:17" ht="42.75" x14ac:dyDescent="0.45">
      <c r="A19" s="9" t="s">
        <v>3</v>
      </c>
      <c r="B19" s="5" t="s">
        <v>8</v>
      </c>
      <c r="C19" s="5" t="s">
        <v>5</v>
      </c>
      <c r="D19" s="5" t="s">
        <v>6</v>
      </c>
    </row>
    <row r="20" spans="1:17" x14ac:dyDescent="0.45">
      <c r="A20" s="9" t="s">
        <v>10</v>
      </c>
      <c r="B20" s="10">
        <v>1488.22</v>
      </c>
      <c r="C20" s="10">
        <v>0</v>
      </c>
      <c r="D20" s="10">
        <f>+B20</f>
        <v>1488.22</v>
      </c>
    </row>
    <row r="21" spans="1:17" x14ac:dyDescent="0.45">
      <c r="A21" s="9" t="s">
        <v>11</v>
      </c>
      <c r="B21" s="10">
        <v>3184.85</v>
      </c>
      <c r="C21" s="10">
        <v>0</v>
      </c>
      <c r="D21" s="10">
        <f t="shared" ref="D21:D23" si="2">+B21</f>
        <v>3184.85</v>
      </c>
    </row>
    <row r="22" spans="1:17" x14ac:dyDescent="0.45">
      <c r="A22" s="9" t="s">
        <v>12</v>
      </c>
      <c r="B22" s="10">
        <v>4000.72</v>
      </c>
      <c r="C22" s="10">
        <v>0</v>
      </c>
      <c r="D22" s="10">
        <f t="shared" si="2"/>
        <v>4000.72</v>
      </c>
    </row>
    <row r="23" spans="1:17" x14ac:dyDescent="0.45">
      <c r="A23" s="9" t="s">
        <v>13</v>
      </c>
      <c r="B23" s="10">
        <v>4490.07</v>
      </c>
      <c r="C23" s="10">
        <v>0</v>
      </c>
      <c r="D23" s="10">
        <f t="shared" si="2"/>
        <v>4490.07</v>
      </c>
    </row>
    <row r="24" spans="1:17" x14ac:dyDescent="0.45">
      <c r="A24" s="9"/>
      <c r="B24" s="5"/>
      <c r="C24" s="5"/>
      <c r="D24" s="5"/>
    </row>
    <row r="25" spans="1:17" x14ac:dyDescent="0.45">
      <c r="A25" s="1"/>
      <c r="B25" s="13"/>
      <c r="C25" s="13"/>
      <c r="D25" s="13"/>
    </row>
    <row r="26" spans="1:17" ht="18" x14ac:dyDescent="0.55000000000000004">
      <c r="A26" s="20" t="s">
        <v>39</v>
      </c>
      <c r="B26" s="1"/>
      <c r="C26" s="1"/>
      <c r="D26" s="1"/>
    </row>
    <row r="27" spans="1:17" s="7" customFormat="1" ht="42.6" customHeight="1" x14ac:dyDescent="0.45">
      <c r="A27" s="9" t="s">
        <v>3</v>
      </c>
      <c r="B27" s="5" t="s">
        <v>8</v>
      </c>
      <c r="C27" s="5" t="s">
        <v>5</v>
      </c>
      <c r="D27" s="5" t="s">
        <v>6</v>
      </c>
      <c r="E27"/>
      <c r="G27"/>
      <c r="H27"/>
      <c r="I27"/>
      <c r="J27"/>
      <c r="K27"/>
      <c r="L27"/>
      <c r="M27"/>
      <c r="N27"/>
      <c r="O27"/>
      <c r="P27"/>
      <c r="Q27"/>
    </row>
    <row r="28" spans="1:17" x14ac:dyDescent="0.45">
      <c r="A28" s="9" t="s">
        <v>10</v>
      </c>
      <c r="B28" s="10">
        <v>672.62</v>
      </c>
      <c r="C28" s="10">
        <f>+B28</f>
        <v>672.62</v>
      </c>
      <c r="D28" s="10">
        <f>+B28-C28</f>
        <v>0</v>
      </c>
    </row>
    <row r="29" spans="1:17" x14ac:dyDescent="0.45">
      <c r="A29" s="9" t="s">
        <v>11</v>
      </c>
      <c r="B29" s="10">
        <v>1438.35</v>
      </c>
      <c r="C29" s="10">
        <f>+C28</f>
        <v>672.62</v>
      </c>
      <c r="D29" s="10">
        <f t="shared" ref="D29:D31" si="3">+B29-C29</f>
        <v>765.7299999999999</v>
      </c>
    </row>
    <row r="30" spans="1:17" x14ac:dyDescent="0.45">
      <c r="A30" s="9" t="s">
        <v>12</v>
      </c>
      <c r="B30" s="10">
        <v>1341.87</v>
      </c>
      <c r="C30" s="10">
        <f t="shared" ref="C30:C31" si="4">+C29</f>
        <v>672.62</v>
      </c>
      <c r="D30" s="10">
        <f t="shared" si="3"/>
        <v>669.24999999999989</v>
      </c>
    </row>
    <row r="31" spans="1:17" x14ac:dyDescent="0.45">
      <c r="A31" s="9" t="s">
        <v>13</v>
      </c>
      <c r="B31" s="10">
        <v>2029.31</v>
      </c>
      <c r="C31" s="10">
        <f t="shared" si="4"/>
        <v>672.62</v>
      </c>
      <c r="D31" s="10">
        <f t="shared" si="3"/>
        <v>1356.69</v>
      </c>
    </row>
    <row r="32" spans="1:17" x14ac:dyDescent="0.45">
      <c r="A32" s="1"/>
      <c r="B32" s="13"/>
      <c r="C32" s="13"/>
      <c r="D32" s="13"/>
    </row>
    <row r="33" spans="1:4" ht="18" x14ac:dyDescent="0.55000000000000004">
      <c r="A33" s="20" t="s">
        <v>40</v>
      </c>
      <c r="B33" s="13"/>
      <c r="C33" s="13"/>
      <c r="D33" s="13"/>
    </row>
    <row r="34" spans="1:4" ht="42.75" x14ac:dyDescent="0.45">
      <c r="A34" s="9" t="s">
        <v>3</v>
      </c>
      <c r="B34" s="5" t="s">
        <v>8</v>
      </c>
      <c r="C34" s="5" t="s">
        <v>16</v>
      </c>
      <c r="D34" s="5" t="s">
        <v>6</v>
      </c>
    </row>
    <row r="35" spans="1:4" x14ac:dyDescent="0.45">
      <c r="A35" s="9" t="s">
        <v>10</v>
      </c>
      <c r="B35" s="10">
        <v>771.49</v>
      </c>
      <c r="C35" s="10">
        <f>+B35</f>
        <v>771.49</v>
      </c>
      <c r="D35" s="10">
        <f>+B35-C35</f>
        <v>0</v>
      </c>
    </row>
    <row r="36" spans="1:4" x14ac:dyDescent="0.45">
      <c r="A36" s="9" t="s">
        <v>11</v>
      </c>
      <c r="B36" s="10">
        <v>1651.09</v>
      </c>
      <c r="C36" s="10">
        <f>+C35</f>
        <v>771.49</v>
      </c>
      <c r="D36" s="10">
        <f t="shared" ref="D36:D38" si="5">+B36-C36</f>
        <v>879.59999999999991</v>
      </c>
    </row>
    <row r="37" spans="1:4" x14ac:dyDescent="0.45">
      <c r="A37" s="9" t="s">
        <v>12</v>
      </c>
      <c r="B37" s="10">
        <v>1539.16</v>
      </c>
      <c r="C37" s="10">
        <f t="shared" ref="C37:C38" si="6">+C36</f>
        <v>771.49</v>
      </c>
      <c r="D37" s="10">
        <f t="shared" si="5"/>
        <v>767.67000000000007</v>
      </c>
    </row>
    <row r="38" spans="1:4" x14ac:dyDescent="0.45">
      <c r="A38" s="9" t="s">
        <v>13</v>
      </c>
      <c r="B38" s="10">
        <v>2327.71</v>
      </c>
      <c r="C38" s="10">
        <f t="shared" si="6"/>
        <v>771.49</v>
      </c>
      <c r="D38" s="10">
        <f t="shared" si="5"/>
        <v>1556.22</v>
      </c>
    </row>
    <row r="39" spans="1:4" x14ac:dyDescent="0.45">
      <c r="B39" s="1"/>
      <c r="C39" s="1"/>
      <c r="D39" s="1"/>
    </row>
    <row r="40" spans="1:4" x14ac:dyDescent="0.45">
      <c r="B40" s="1"/>
      <c r="C40" s="1"/>
      <c r="D40" s="1"/>
    </row>
    <row r="41" spans="1:4" ht="18" x14ac:dyDescent="0.55000000000000004">
      <c r="A41" s="20" t="s">
        <v>24</v>
      </c>
      <c r="B41" s="13"/>
      <c r="C41" s="13"/>
      <c r="D41" s="13"/>
    </row>
    <row r="42" spans="1:4" ht="42.75" x14ac:dyDescent="0.45">
      <c r="A42" s="9" t="s">
        <v>3</v>
      </c>
      <c r="B42" s="5" t="s">
        <v>8</v>
      </c>
      <c r="C42" s="5" t="s">
        <v>16</v>
      </c>
      <c r="D42" s="5" t="s">
        <v>6</v>
      </c>
    </row>
    <row r="43" spans="1:4" x14ac:dyDescent="0.45">
      <c r="A43" s="9" t="s">
        <v>10</v>
      </c>
      <c r="B43" s="10">
        <v>1488.22</v>
      </c>
      <c r="C43" s="10">
        <f>+B43</f>
        <v>1488.22</v>
      </c>
      <c r="D43" s="10">
        <f>+B43-C43</f>
        <v>0</v>
      </c>
    </row>
    <row r="44" spans="1:4" x14ac:dyDescent="0.45">
      <c r="A44" s="9" t="s">
        <v>11</v>
      </c>
      <c r="B44" s="10">
        <v>3184.85</v>
      </c>
      <c r="C44" s="10">
        <f>+C43</f>
        <v>1488.22</v>
      </c>
      <c r="D44" s="10">
        <f t="shared" ref="D44:D46" si="7">+B44-C44</f>
        <v>1696.6299999999999</v>
      </c>
    </row>
    <row r="45" spans="1:4" x14ac:dyDescent="0.45">
      <c r="A45" s="9" t="s">
        <v>12</v>
      </c>
      <c r="B45" s="10">
        <v>4000.72</v>
      </c>
      <c r="C45" s="10">
        <f t="shared" ref="C45:C46" si="8">+C44</f>
        <v>1488.22</v>
      </c>
      <c r="D45" s="10">
        <f t="shared" si="7"/>
        <v>2512.5</v>
      </c>
    </row>
    <row r="46" spans="1:4" x14ac:dyDescent="0.45">
      <c r="A46" s="9" t="s">
        <v>13</v>
      </c>
      <c r="B46" s="10">
        <v>4490.07</v>
      </c>
      <c r="C46" s="10">
        <f t="shared" si="8"/>
        <v>1488.22</v>
      </c>
      <c r="D46" s="10">
        <f t="shared" si="7"/>
        <v>3001.8499999999995</v>
      </c>
    </row>
  </sheetData>
  <mergeCells count="1">
    <mergeCell ref="B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Formula</vt:lpstr>
    </vt:vector>
  </TitlesOfParts>
  <Company>City of North Miami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Luglio, Sue</dc:creator>
  <cp:lastModifiedBy>Luglio, Sue</cp:lastModifiedBy>
  <dcterms:created xsi:type="dcterms:W3CDTF">2022-02-23T21:11:17Z</dcterms:created>
  <dcterms:modified xsi:type="dcterms:W3CDTF">2022-09-26T20:33:34Z</dcterms:modified>
</cp:coreProperties>
</file>